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20" windowWidth="18500" windowHeight="13240" activeTab="1"/>
  </bookViews>
  <sheets>
    <sheet name="Cover" sheetId="1" r:id="rId1"/>
    <sheet name="Introduction" sheetId="2" r:id="rId2"/>
    <sheet name="Cashbook Example" sheetId="3" r:id="rId3"/>
    <sheet name="Cashflow Example" sheetId="4" r:id="rId4"/>
    <sheet name="P&amp;L Example" sheetId="5" r:id="rId5"/>
    <sheet name="Breakeven Example" sheetId="6" r:id="rId6"/>
    <sheet name="July" sheetId="7" r:id="rId7"/>
    <sheet name="August" sheetId="8" r:id="rId8"/>
    <sheet name="September" sheetId="9" r:id="rId9"/>
    <sheet name="October" sheetId="10" r:id="rId10"/>
    <sheet name="November" sheetId="11" r:id="rId11"/>
    <sheet name="December" sheetId="12" r:id="rId12"/>
    <sheet name="January" sheetId="13" r:id="rId13"/>
    <sheet name="February" sheetId="14" r:id="rId14"/>
    <sheet name="March" sheetId="15" r:id="rId15"/>
    <sheet name="April" sheetId="16" r:id="rId16"/>
    <sheet name="May" sheetId="17" r:id="rId17"/>
    <sheet name="June" sheetId="18" r:id="rId18"/>
    <sheet name="Cashflow" sheetId="19" r:id="rId19"/>
    <sheet name="P&amp;L" sheetId="20" r:id="rId20"/>
    <sheet name="Breakeven" sheetId="21" r:id="rId21"/>
  </sheets>
  <definedNames/>
  <calcPr fullCalcOnLoad="1"/>
</workbook>
</file>

<file path=xl/sharedStrings.xml><?xml version="1.0" encoding="utf-8"?>
<sst xmlns="http://schemas.openxmlformats.org/spreadsheetml/2006/main" count="813" uniqueCount="166">
  <si>
    <t>Date</t>
  </si>
  <si>
    <t>Details</t>
  </si>
  <si>
    <t>Amount</t>
  </si>
  <si>
    <t>Method of Payment</t>
  </si>
  <si>
    <t>Bank Deposit</t>
  </si>
  <si>
    <t>Monthly Total</t>
  </si>
  <si>
    <t>From Bank Account</t>
  </si>
  <si>
    <t>Business</t>
  </si>
  <si>
    <t>Personal</t>
  </si>
  <si>
    <t>By Cash from</t>
  </si>
  <si>
    <t>Monthly Totals</t>
  </si>
  <si>
    <t>PAYMENTS DETAILS</t>
  </si>
  <si>
    <t>PAYMENTS MADE</t>
  </si>
  <si>
    <t>MONIES RECEIVED</t>
  </si>
  <si>
    <t>Advertising</t>
  </si>
  <si>
    <t>Bank Fees</t>
  </si>
  <si>
    <t>Equipment</t>
  </si>
  <si>
    <t>Insurance</t>
  </si>
  <si>
    <t>Motor Vehicle</t>
  </si>
  <si>
    <t>Printing / Staionery</t>
  </si>
  <si>
    <t>Freight / Postage</t>
  </si>
  <si>
    <t>Rent</t>
  </si>
  <si>
    <t>Telephone</t>
  </si>
  <si>
    <t>Wages</t>
  </si>
  <si>
    <t>Super Contribution</t>
  </si>
  <si>
    <t>Comments</t>
  </si>
  <si>
    <r>
      <t>PAYMENTS DETAILS</t>
    </r>
    <r>
      <rPr>
        <sz val="12"/>
        <color indexed="8"/>
        <rFont val="Calibri"/>
        <family val="2"/>
      </rPr>
      <t xml:space="preserve"> continued</t>
    </r>
  </si>
  <si>
    <t>September 201_</t>
  </si>
  <si>
    <t>August 201_</t>
  </si>
  <si>
    <t>July 201_</t>
  </si>
  <si>
    <t>October 201_</t>
  </si>
  <si>
    <t>November 201_</t>
  </si>
  <si>
    <t>December 201_</t>
  </si>
  <si>
    <t>January 201_</t>
  </si>
  <si>
    <t>February 201_</t>
  </si>
  <si>
    <t>March 201_</t>
  </si>
  <si>
    <t>April 201_</t>
  </si>
  <si>
    <t>May 201_</t>
  </si>
  <si>
    <t>June 201_</t>
  </si>
  <si>
    <t>YTD</t>
  </si>
  <si>
    <t>MAY</t>
  </si>
  <si>
    <t>TOTAL</t>
  </si>
  <si>
    <t>Budget</t>
  </si>
  <si>
    <t>Actual</t>
  </si>
  <si>
    <t>EXPENSES</t>
  </si>
  <si>
    <t>Misc Expenses</t>
  </si>
  <si>
    <t>TOTAL EXPENSES</t>
  </si>
  <si>
    <t>TOTAL INCOME</t>
  </si>
  <si>
    <t>Opening Bank Balance</t>
  </si>
  <si>
    <t>Closing Bank Balance</t>
  </si>
  <si>
    <t>MONTHLY CASHFLOW</t>
  </si>
  <si>
    <t>JULY</t>
  </si>
  <si>
    <t>AUGUST</t>
  </si>
  <si>
    <t>SEPTEMBER</t>
  </si>
  <si>
    <t>OCTOBER</t>
  </si>
  <si>
    <t>NOVEMBER</t>
  </si>
  <si>
    <t>DECEMBER</t>
  </si>
  <si>
    <t>JANUARY</t>
  </si>
  <si>
    <t>FEBRUARY</t>
  </si>
  <si>
    <t>MARCH</t>
  </si>
  <si>
    <t>APRIL</t>
  </si>
  <si>
    <t>JUNE</t>
  </si>
  <si>
    <t xml:space="preserve">Business Name: </t>
  </si>
  <si>
    <t>Cash Flow Budget</t>
  </si>
  <si>
    <t>to</t>
  </si>
  <si>
    <t>Profit and Loss Statement</t>
  </si>
  <si>
    <t>Cost of Sale</t>
  </si>
  <si>
    <t>GROSS PROFIT</t>
  </si>
  <si>
    <t>NET PROFIT/LOSS</t>
  </si>
  <si>
    <t>% of Income</t>
  </si>
  <si>
    <t xml:space="preserve">Your Money Pty Ltd </t>
  </si>
  <si>
    <t>Invoice 101 to Coles</t>
  </si>
  <si>
    <t>DD</t>
  </si>
  <si>
    <t>Invoice 102 to Brown Bros</t>
  </si>
  <si>
    <t>Chq 1234</t>
  </si>
  <si>
    <t>Pay Pal</t>
  </si>
  <si>
    <t>On line transaction to Mr Smith</t>
  </si>
  <si>
    <t>Invoice 105 to Mrs Jones</t>
  </si>
  <si>
    <t>Cash</t>
  </si>
  <si>
    <t>Invoice 104 to Brown Bros</t>
  </si>
  <si>
    <t>Chq 1256</t>
  </si>
  <si>
    <t>Invoice 103 to Mrs Green</t>
  </si>
  <si>
    <t>Mastercard</t>
  </si>
  <si>
    <t>BANK RECONCILIATION</t>
  </si>
  <si>
    <t>(From Previous Month)</t>
  </si>
  <si>
    <t>Bank Records</t>
  </si>
  <si>
    <t>$</t>
  </si>
  <si>
    <t>Opening Balance</t>
  </si>
  <si>
    <t>Add Outstanding Deposits</t>
  </si>
  <si>
    <t>Less Unpresented Cheques</t>
  </si>
  <si>
    <t>#</t>
  </si>
  <si>
    <t>Add Total Bank Deposits</t>
  </si>
  <si>
    <t>Your Cash Book</t>
  </si>
  <si>
    <t xml:space="preserve">Less Total Payments </t>
  </si>
  <si>
    <t>(from your bank account)</t>
  </si>
  <si>
    <t>Closing Cash Book Balance</t>
  </si>
  <si>
    <t>Bank Statement Balance</t>
  </si>
  <si>
    <t>(End of month)</t>
  </si>
  <si>
    <t>Must Equal Our Records Balance</t>
  </si>
  <si>
    <t>Direct Deposit</t>
  </si>
  <si>
    <t>Invoice 106 to Goulborn</t>
  </si>
  <si>
    <t>Invoice 107 to Ms Jones</t>
  </si>
  <si>
    <t>Invoice 108 to Bradys</t>
  </si>
  <si>
    <t>Invoice to David Jones</t>
  </si>
  <si>
    <t>Invoice to Brown Bros</t>
  </si>
  <si>
    <t>Chq 1295</t>
  </si>
  <si>
    <t>Smith and Sons Invoice 1357</t>
  </si>
  <si>
    <t>Telstra Invoice</t>
  </si>
  <si>
    <t>Postage</t>
  </si>
  <si>
    <t>Eftpos</t>
  </si>
  <si>
    <t>Petrol</t>
  </si>
  <si>
    <t>John Smith Casual Wages</t>
  </si>
  <si>
    <t>Chq 013</t>
  </si>
  <si>
    <t>Chq 012</t>
  </si>
  <si>
    <t>Times newspaper ad</t>
  </si>
  <si>
    <t>GIO</t>
  </si>
  <si>
    <t>Eastern Bros Invoice 258</t>
  </si>
  <si>
    <t>Web design invoice</t>
  </si>
  <si>
    <t>Web Host Pty Ltd</t>
  </si>
  <si>
    <t>Chq 014</t>
  </si>
  <si>
    <t>Chq 015</t>
  </si>
  <si>
    <t>Chq 016</t>
  </si>
  <si>
    <t>ISF Superannuation</t>
  </si>
  <si>
    <t>CBA</t>
  </si>
  <si>
    <t>J&amp;B Printers</t>
  </si>
  <si>
    <t xml:space="preserve">AGL </t>
  </si>
  <si>
    <t>Office Works</t>
  </si>
  <si>
    <t>Woolworths</t>
  </si>
  <si>
    <t>Tea and coffee</t>
  </si>
  <si>
    <t>Photocopy paper</t>
  </si>
  <si>
    <t>BREAKEVEN ANALYSIS</t>
  </si>
  <si>
    <r>
      <t xml:space="preserve">Contribution Margin = 1 - </t>
    </r>
    <r>
      <rPr>
        <u val="single"/>
        <sz val="11"/>
        <color indexed="8"/>
        <rFont val="Calibri"/>
        <family val="2"/>
      </rPr>
      <t>Variable Costs</t>
    </r>
  </si>
  <si>
    <t xml:space="preserve">                                                        Total Sales</t>
  </si>
  <si>
    <t>Contribution Margin</t>
  </si>
  <si>
    <r>
      <t xml:space="preserve">Sales at Breakeven =     </t>
    </r>
    <r>
      <rPr>
        <u val="single"/>
        <sz val="11"/>
        <color indexed="8"/>
        <rFont val="Calibri"/>
        <family val="2"/>
      </rPr>
      <t>Fixed Costs</t>
    </r>
  </si>
  <si>
    <t>Your Budgeted Contibution Margin</t>
  </si>
  <si>
    <t xml:space="preserve">Your Budgeted Breakeven Sales </t>
  </si>
  <si>
    <t>What you need to do</t>
  </si>
  <si>
    <t>Firstly, you need to estimate what you are likely to receive in income each month (that is the month when you actually receive the money not when you generate the invoice). Take into account seasonality and special events so that some months will be greater than others.</t>
  </si>
  <si>
    <t>Your next step</t>
  </si>
  <si>
    <t>You will notice on the ‘Monies Received’ page, that you can select the method you received payment i.e. directly into your bank account, credit card, PayPal or cash etc. If you received cash and did not pay any or all of it into your bank account, this would be reflected by your entry in the ‘Bank Deposit’ column (note the example entry for 5/07/2011).</t>
  </si>
  <si>
    <t>With respect to the ‘Payments Made’ section of the cashbook, you can again note the method you used for payment and you would not show any cash payments in your bank account column. This ‘By Cash’ column allows you to reflect cash monies used either from business or personal sources. In the expenses area you also need to allocate the payment to a particular type of expense e.g. advertising. This allows you to monitor where you are spending your money and will automatically be posted to your Cashflow and Profit and Loss Statement (P&amp;L).</t>
  </si>
  <si>
    <t>At the end of the month</t>
  </si>
  <si>
    <t>If you have progressively entered your details in the Cashbook, your monthly activities will have automatically been totalled on your Cashflow and P&amp;L and you will have a good overview of your business. The last step you have to take is to complete your Bank Reconciliation. The figures from your cashbook will have automatically been entered; you only need to enter the data from your bank statement. When you receive the statement, firstly enter any bank charges into your Cashbook ‘Payments Made’ page, then compare the statement with your Cashbook to determine if there are any deposits that you have paid into the bank that have not been shown on the statement or any cheques that you have written which have not yet been presented. When you enter this information, it should agree with your Cashbook!</t>
  </si>
  <si>
    <r>
      <t>Now you have control of your business</t>
    </r>
    <r>
      <rPr>
        <sz val="11"/>
        <color theme="1"/>
        <rFont val="Calibri"/>
        <family val="2"/>
      </rPr>
      <t>.</t>
    </r>
  </si>
  <si>
    <t>Next you need to estimate your expenditure. Again that is the month when you actually spend the money (do not simply divide your annual figure by 12 unless that is the way you spend it). For example if your motor vehicle registration is $900 per year and due in November, you put the $900 under Motor Vehicles in November, not $75 each month. You can change the headings to suit your needs if you unprotect the sheet.  There is also space for an additional heading, in the example, I have used ‘Internet’.</t>
  </si>
  <si>
    <t>#016</t>
  </si>
  <si>
    <t>Enter your business name into the top left hand corner of the July sheet and it will automatically appear on all other sheets. You also need to add the year to the date. Then, on a regular basis (preferably daily or weekly) you enter the details from your invoices (both income and expenses) into the cashbook pages for the appropriate month. There is a page for each month that allows you to enter up to 45 entries for income and the same number for expenses.</t>
  </si>
  <si>
    <t>To make the process easy to understand, we have included many formulas in the spread sheets which basically means that all you need to do is add your figures from your invoices regularly and your cash flow, profit and loss statement, depreciation and breakeven analysis will automatically be completed for you. We also include worked examples to show you the steps that you need to take and you should view these as you read the notes below. In the examples, the figures coloured blue are the ones you need to enter, the ones in black are automatically generated for you.</t>
  </si>
  <si>
    <t>Repay personal outlay</t>
  </si>
  <si>
    <t>DEPRECIATION TABLE</t>
  </si>
  <si>
    <t>Depreciation Allowance</t>
  </si>
  <si>
    <t>New Value</t>
  </si>
  <si>
    <t>Previous Year Closing Depreciation Pool</t>
  </si>
  <si>
    <t>New Equipment Purchased This Year</t>
  </si>
  <si>
    <t>Total Depreciation Allowance</t>
  </si>
  <si>
    <t>Deprecitaion Pool Carry Over to Next Year</t>
  </si>
  <si>
    <t>Depreciation</t>
  </si>
  <si>
    <t>Interest 0n Loan</t>
  </si>
  <si>
    <t>Loan Principal Repayments</t>
  </si>
  <si>
    <t>Internet &amp; IT</t>
  </si>
  <si>
    <t>Rent/ Electricity</t>
  </si>
  <si>
    <t>Printing Machine</t>
  </si>
  <si>
    <t>Cashbook Catalyst (non GST version)</t>
  </si>
  <si>
    <t>Welcome to “Cashbook Catalyst”, the simple and complete way to keep absolute control of your business finances and being able to understand your results easily without spending too much time.</t>
  </si>
  <si>
    <t>Make a copy of the program and title it something like - “Your Business Name Financial records 2012-2013”. Then go to your cash flow worksheet to complete your budget section. You may have to base this on an educated guess or on previous years of trading.</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</si>
</sst>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yyyy"/>
    <numFmt numFmtId="165" formatCode="mmm\-yyyy"/>
  </numFmts>
  <fonts count="71">
    <font>
      <sz val="11"/>
      <color theme="1"/>
      <name val="Calibri"/>
      <family val="2"/>
    </font>
    <font>
      <sz val="11"/>
      <color indexed="8"/>
      <name val="Calibri"/>
      <family val="2"/>
    </font>
    <font>
      <sz val="12"/>
      <color indexed="8"/>
      <name val="Calibri"/>
      <family val="2"/>
    </font>
    <font>
      <u val="single"/>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b/>
      <sz val="12"/>
      <color indexed="8"/>
      <name val="Calibri"/>
      <family val="2"/>
    </font>
    <font>
      <b/>
      <sz val="11"/>
      <name val="Calibri"/>
      <family val="2"/>
    </font>
    <font>
      <b/>
      <u val="single"/>
      <sz val="11"/>
      <name val="Calibri"/>
      <family val="2"/>
    </font>
    <font>
      <sz val="11"/>
      <name val="Calibri"/>
      <family val="2"/>
    </font>
    <font>
      <b/>
      <sz val="14"/>
      <color indexed="8"/>
      <name val="Calibri"/>
      <family val="2"/>
    </font>
    <font>
      <sz val="10"/>
      <color indexed="8"/>
      <name val="Arial"/>
      <family val="2"/>
    </font>
    <font>
      <b/>
      <sz val="10"/>
      <name val="Calibri"/>
      <family val="2"/>
    </font>
    <font>
      <b/>
      <u val="single"/>
      <sz val="10"/>
      <name val="Calibri"/>
      <family val="2"/>
    </font>
    <font>
      <sz val="10"/>
      <name val="Calibri"/>
      <family val="2"/>
    </font>
    <font>
      <sz val="10"/>
      <color indexed="30"/>
      <name val="Calibri"/>
      <family val="2"/>
    </font>
    <font>
      <b/>
      <sz val="10"/>
      <color indexed="30"/>
      <name val="Calibri"/>
      <family val="2"/>
    </font>
    <font>
      <b/>
      <sz val="16"/>
      <color indexed="8"/>
      <name val="Calibri"/>
      <family val="2"/>
    </font>
    <font>
      <sz val="11"/>
      <color indexed="30"/>
      <name val="Calibri"/>
      <family val="2"/>
    </font>
    <font>
      <b/>
      <u val="single"/>
      <sz val="10"/>
      <color indexed="8"/>
      <name val="Arial"/>
      <family val="2"/>
    </font>
    <font>
      <sz val="11"/>
      <color indexed="49"/>
      <name val="Calibri"/>
      <family val="2"/>
    </font>
    <font>
      <sz val="8"/>
      <color indexed="30"/>
      <name val="Calibri"/>
      <family val="2"/>
    </font>
    <font>
      <sz val="8"/>
      <color indexed="8"/>
      <name val="Calibri"/>
      <family val="2"/>
    </font>
    <font>
      <b/>
      <sz val="12"/>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b/>
      <sz val="14"/>
      <color theme="1"/>
      <name val="Calibri"/>
      <family val="2"/>
    </font>
    <font>
      <sz val="10"/>
      <color theme="1"/>
      <name val="Arial"/>
      <family val="2"/>
    </font>
    <font>
      <u val="single"/>
      <sz val="11"/>
      <color theme="1"/>
      <name val="Calibri"/>
      <family val="2"/>
    </font>
    <font>
      <sz val="10"/>
      <color rgb="FF0070C0"/>
      <name val="Calibri"/>
      <family val="2"/>
    </font>
    <font>
      <b/>
      <sz val="10"/>
      <color rgb="FF0070C0"/>
      <name val="Calibri"/>
      <family val="2"/>
    </font>
    <font>
      <b/>
      <sz val="16"/>
      <color theme="1"/>
      <name val="Calibri"/>
      <family val="2"/>
    </font>
    <font>
      <sz val="11"/>
      <color rgb="FF0070C0"/>
      <name val="Calibri"/>
      <family val="2"/>
    </font>
    <font>
      <b/>
      <u val="single"/>
      <sz val="10"/>
      <color theme="1"/>
      <name val="Arial"/>
      <family val="2"/>
    </font>
    <font>
      <sz val="11"/>
      <color theme="4"/>
      <name val="Calibri"/>
      <family val="2"/>
    </font>
    <font>
      <b/>
      <sz val="12"/>
      <color rgb="FF0070C0"/>
      <name val="Calibri"/>
      <family val="2"/>
    </font>
    <font>
      <sz val="12"/>
      <color theme="1"/>
      <name val="Calibri"/>
      <family val="2"/>
    </font>
    <font>
      <sz val="8"/>
      <color rgb="FF0070C0"/>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thin"/>
      <top style="thin"/>
      <bottom style="thick"/>
    </border>
    <border>
      <left style="thin"/>
      <right style="medium"/>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double"/>
      <right style="thin"/>
      <top style="thin"/>
      <bottom style="double"/>
    </border>
    <border>
      <left>
        <color indexed="63"/>
      </left>
      <right style="double"/>
      <top>
        <color indexed="63"/>
      </top>
      <bottom style="double"/>
    </border>
    <border>
      <left style="double"/>
      <right style="double"/>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style="thin"/>
      <top>
        <color indexed="63"/>
      </top>
      <bottom style="double"/>
    </border>
    <border>
      <left>
        <color indexed="63"/>
      </left>
      <right style="double"/>
      <top>
        <color indexed="63"/>
      </top>
      <bottom>
        <color indexed="63"/>
      </bottom>
    </border>
    <border>
      <left style="double"/>
      <right style="double"/>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double"/>
      <bottom>
        <color indexed="63"/>
      </bottom>
    </border>
    <border>
      <left>
        <color indexed="63"/>
      </left>
      <right style="double"/>
      <top style="double"/>
      <bottom>
        <color indexed="63"/>
      </bottom>
    </border>
    <border>
      <left style="double"/>
      <right style="double"/>
      <top>
        <color indexed="63"/>
      </top>
      <bottom>
        <color indexed="63"/>
      </bottom>
    </border>
    <border>
      <left>
        <color indexed="63"/>
      </left>
      <right style="thin"/>
      <top>
        <color indexed="63"/>
      </top>
      <bottom>
        <color indexed="63"/>
      </bottom>
    </border>
    <border>
      <left style="double"/>
      <right style="thin"/>
      <top>
        <color indexed="63"/>
      </top>
      <bottom>
        <color indexed="63"/>
      </bottom>
    </border>
    <border>
      <left style="thin"/>
      <right style="double"/>
      <top style="double"/>
      <bottom style="double"/>
    </border>
    <border>
      <left style="double"/>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double"/>
      <top style="double"/>
      <bottom style="double"/>
    </border>
    <border>
      <left style="thin"/>
      <right style="double"/>
      <top style="double"/>
      <bottom>
        <color indexed="63"/>
      </bottom>
    </border>
    <border>
      <left style="medium"/>
      <right>
        <color indexed="63"/>
      </right>
      <top style="medium"/>
      <bottom>
        <color indexed="63"/>
      </bottom>
    </border>
    <border>
      <left style="double"/>
      <right>
        <color indexed="63"/>
      </right>
      <top>
        <color indexed="63"/>
      </top>
      <bottom style="double"/>
    </border>
    <border>
      <left style="double"/>
      <right style="thin"/>
      <top style="double"/>
      <bottom style="double"/>
    </border>
    <border>
      <left style="double"/>
      <right>
        <color indexed="63"/>
      </right>
      <top>
        <color indexed="63"/>
      </top>
      <bottom>
        <color indexed="63"/>
      </bottom>
    </border>
    <border>
      <left style="double"/>
      <right>
        <color indexed="63"/>
      </right>
      <top style="double"/>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style="medium"/>
      <bottom style="thin"/>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thick"/>
    </border>
    <border>
      <left style="thin"/>
      <right style="thin"/>
      <top>
        <color indexed="63"/>
      </top>
      <bottom style="thick"/>
    </border>
    <border>
      <left style="thin"/>
      <right style="medium"/>
      <top style="medium"/>
      <bottom style="thin"/>
    </border>
    <border>
      <left style="medium"/>
      <right style="thin"/>
      <top style="medium"/>
      <bottom style="thin"/>
    </border>
    <border>
      <left>
        <color indexed="63"/>
      </left>
      <right style="thin"/>
      <top style="medium"/>
      <bottom style="medium"/>
    </border>
    <border>
      <left style="double"/>
      <right>
        <color indexed="63"/>
      </right>
      <top style="double"/>
      <bottom style="thin"/>
    </border>
    <border>
      <left>
        <color indexed="63"/>
      </left>
      <right style="double"/>
      <top style="double"/>
      <bottom style="thin"/>
    </border>
    <border>
      <left>
        <color indexed="63"/>
      </left>
      <right>
        <color indexed="63"/>
      </right>
      <top style="double"/>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color indexed="63"/>
      </right>
      <top>
        <color indexed="63"/>
      </top>
      <bottom style="double"/>
    </border>
    <border>
      <left style="double"/>
      <right style="thin"/>
      <top style="thin"/>
      <bottom style="thin"/>
    </border>
    <border>
      <left>
        <color indexed="63"/>
      </left>
      <right>
        <color indexed="63"/>
      </right>
      <top style="thin"/>
      <bottom style="thin"/>
    </border>
    <border>
      <left style="thin"/>
      <right style="double"/>
      <top style="thin"/>
      <bottom style="thin"/>
    </border>
    <border>
      <left style="thin"/>
      <right style="double"/>
      <top style="thin"/>
      <bottom>
        <color indexed="63"/>
      </bottom>
    </border>
    <border>
      <left style="thin"/>
      <right style="thin"/>
      <top style="double"/>
      <bottom style="double"/>
    </border>
    <border>
      <left style="double"/>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3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0" fillId="0" borderId="14" xfId="0" applyBorder="1" applyAlignment="1">
      <alignment/>
    </xf>
    <xf numFmtId="0" fontId="0" fillId="0" borderId="15" xfId="0" applyBorder="1" applyAlignment="1">
      <alignment horizontal="left"/>
    </xf>
    <xf numFmtId="0" fontId="0" fillId="0" borderId="16" xfId="0" applyBorder="1" applyAlignment="1">
      <alignment horizontal="center"/>
    </xf>
    <xf numFmtId="0" fontId="56" fillId="0" borderId="17" xfId="0" applyFont="1" applyBorder="1" applyAlignment="1">
      <alignment/>
    </xf>
    <xf numFmtId="0" fontId="56" fillId="0" borderId="18" xfId="0" applyFont="1" applyBorder="1" applyAlignment="1">
      <alignment/>
    </xf>
    <xf numFmtId="0" fontId="56" fillId="0" borderId="18" xfId="0" applyFont="1" applyBorder="1" applyAlignment="1">
      <alignment horizontal="center"/>
    </xf>
    <xf numFmtId="0" fontId="56" fillId="0" borderId="19" xfId="0" applyFont="1" applyBorder="1" applyAlignment="1">
      <alignment horizontal="center"/>
    </xf>
    <xf numFmtId="0" fontId="56" fillId="0" borderId="20" xfId="0" applyFont="1" applyFill="1" applyBorder="1" applyAlignment="1">
      <alignment horizontal="center"/>
    </xf>
    <xf numFmtId="0" fontId="56" fillId="0" borderId="21" xfId="0" applyFont="1" applyFill="1" applyBorder="1" applyAlignment="1">
      <alignment horizontal="center"/>
    </xf>
    <xf numFmtId="0" fontId="56" fillId="0" borderId="22" xfId="0" applyFont="1" applyBorder="1" applyAlignment="1">
      <alignment horizontal="center"/>
    </xf>
    <xf numFmtId="0" fontId="56" fillId="0" borderId="23" xfId="0" applyFont="1" applyBorder="1" applyAlignment="1">
      <alignment horizontal="center"/>
    </xf>
    <xf numFmtId="0" fontId="57" fillId="0" borderId="24"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Alignment="1">
      <alignment/>
    </xf>
    <xf numFmtId="0" fontId="56" fillId="0" borderId="0" xfId="0" applyFont="1" applyAlignment="1">
      <alignment/>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Fill="1" applyBorder="1" applyAlignment="1">
      <alignment/>
    </xf>
    <xf numFmtId="0" fontId="23" fillId="0" borderId="31" xfId="0" applyFont="1" applyFill="1" applyBorder="1" applyAlignment="1">
      <alignment/>
    </xf>
    <xf numFmtId="0" fontId="23" fillId="0" borderId="32" xfId="0" applyFont="1" applyFill="1" applyBorder="1" applyAlignment="1">
      <alignment/>
    </xf>
    <xf numFmtId="0" fontId="23" fillId="0" borderId="33" xfId="0" applyFont="1" applyBorder="1" applyAlignment="1">
      <alignment/>
    </xf>
    <xf numFmtId="0" fontId="23" fillId="0" borderId="34" xfId="0" applyFont="1" applyBorder="1" applyAlignment="1">
      <alignment/>
    </xf>
    <xf numFmtId="0" fontId="24" fillId="0" borderId="35" xfId="0" applyFont="1" applyFill="1" applyBorder="1" applyAlignment="1">
      <alignment/>
    </xf>
    <xf numFmtId="0" fontId="25" fillId="0" borderId="36" xfId="0" applyFont="1" applyBorder="1" applyAlignment="1">
      <alignment/>
    </xf>
    <xf numFmtId="0" fontId="25" fillId="0" borderId="37" xfId="0" applyFont="1" applyBorder="1" applyAlignment="1">
      <alignment/>
    </xf>
    <xf numFmtId="0" fontId="23" fillId="0" borderId="38" xfId="0" applyFont="1" applyBorder="1" applyAlignment="1">
      <alignment/>
    </xf>
    <xf numFmtId="0" fontId="23" fillId="0" borderId="39" xfId="0" applyFont="1" applyBorder="1" applyAlignment="1">
      <alignment/>
    </xf>
    <xf numFmtId="0" fontId="25" fillId="0" borderId="40" xfId="0" applyFont="1" applyBorder="1" applyAlignment="1">
      <alignment/>
    </xf>
    <xf numFmtId="0" fontId="25" fillId="0" borderId="0" xfId="0" applyFont="1" applyBorder="1" applyAlignment="1">
      <alignment/>
    </xf>
    <xf numFmtId="0" fontId="25" fillId="0" borderId="41" xfId="0" applyFont="1" applyBorder="1" applyAlignment="1">
      <alignment/>
    </xf>
    <xf numFmtId="0" fontId="23" fillId="0" borderId="42" xfId="0" applyFont="1" applyBorder="1" applyAlignment="1">
      <alignment/>
    </xf>
    <xf numFmtId="1" fontId="25" fillId="0" borderId="0" xfId="0" applyNumberFormat="1" applyFont="1" applyBorder="1" applyAlignment="1">
      <alignment/>
    </xf>
    <xf numFmtId="0" fontId="23" fillId="0" borderId="35" xfId="0" applyFont="1" applyFill="1" applyBorder="1" applyAlignment="1">
      <alignment/>
    </xf>
    <xf numFmtId="0" fontId="23" fillId="0" borderId="36" xfId="0" applyFont="1" applyBorder="1" applyAlignment="1">
      <alignment/>
    </xf>
    <xf numFmtId="0" fontId="23" fillId="0" borderId="40" xfId="0" applyFont="1" applyFill="1" applyBorder="1" applyAlignment="1">
      <alignment/>
    </xf>
    <xf numFmtId="0" fontId="23" fillId="0" borderId="0" xfId="0" applyFont="1" applyBorder="1" applyAlignment="1">
      <alignment/>
    </xf>
    <xf numFmtId="0" fontId="23" fillId="0" borderId="41" xfId="0" applyFont="1" applyBorder="1" applyAlignment="1">
      <alignment/>
    </xf>
    <xf numFmtId="0" fontId="23" fillId="0" borderId="34" xfId="0" applyFont="1" applyBorder="1" applyAlignment="1">
      <alignment/>
    </xf>
    <xf numFmtId="0" fontId="23" fillId="0" borderId="29" xfId="0" applyFont="1" applyFill="1" applyBorder="1" applyAlignment="1">
      <alignment/>
    </xf>
    <xf numFmtId="0" fontId="0" fillId="0" borderId="0" xfId="0" applyFont="1" applyAlignment="1">
      <alignment horizontal="center"/>
    </xf>
    <xf numFmtId="0" fontId="23" fillId="0" borderId="43" xfId="0" applyFont="1" applyBorder="1" applyAlignment="1">
      <alignment/>
    </xf>
    <xf numFmtId="0" fontId="23" fillId="0" borderId="44" xfId="0" applyFont="1" applyFill="1" applyBorder="1" applyAlignment="1">
      <alignment/>
    </xf>
    <xf numFmtId="0" fontId="23" fillId="0" borderId="45" xfId="0" applyFont="1" applyFill="1" applyBorder="1" applyAlignment="1">
      <alignment/>
    </xf>
    <xf numFmtId="0" fontId="23" fillId="0" borderId="46" xfId="0" applyFont="1" applyFill="1" applyBorder="1" applyAlignment="1">
      <alignment/>
    </xf>
    <xf numFmtId="0" fontId="23" fillId="0" borderId="47" xfId="0" applyFont="1" applyFill="1" applyBorder="1" applyAlignment="1">
      <alignment/>
    </xf>
    <xf numFmtId="0" fontId="23" fillId="0" borderId="38" xfId="0" applyFont="1" applyBorder="1" applyAlignment="1">
      <alignment/>
    </xf>
    <xf numFmtId="0" fontId="23" fillId="0" borderId="37" xfId="0" applyFont="1" applyBorder="1" applyAlignment="1">
      <alignment/>
    </xf>
    <xf numFmtId="0" fontId="23" fillId="0" borderId="39" xfId="0" applyFont="1" applyBorder="1" applyAlignment="1">
      <alignment/>
    </xf>
    <xf numFmtId="0" fontId="23" fillId="0" borderId="48" xfId="0" applyFont="1" applyBorder="1" applyAlignment="1">
      <alignment/>
    </xf>
    <xf numFmtId="0" fontId="0" fillId="0" borderId="49" xfId="0" applyBorder="1" applyAlignment="1">
      <alignment/>
    </xf>
    <xf numFmtId="0" fontId="0" fillId="0" borderId="15" xfId="0" applyBorder="1" applyAlignment="1">
      <alignment/>
    </xf>
    <xf numFmtId="0" fontId="23" fillId="0" borderId="50" xfId="0" applyFont="1" applyFill="1" applyBorder="1" applyAlignment="1">
      <alignment/>
    </xf>
    <xf numFmtId="0" fontId="23" fillId="0" borderId="51" xfId="0" applyFont="1" applyBorder="1" applyAlignment="1">
      <alignment/>
    </xf>
    <xf numFmtId="0" fontId="23" fillId="0" borderId="43" xfId="0" applyFont="1" applyBorder="1" applyAlignment="1">
      <alignment/>
    </xf>
    <xf numFmtId="0" fontId="23" fillId="0" borderId="34" xfId="0" applyFont="1" applyFill="1" applyBorder="1" applyAlignment="1">
      <alignment/>
    </xf>
    <xf numFmtId="0" fontId="23" fillId="0" borderId="52" xfId="0" applyFont="1" applyBorder="1" applyAlignment="1">
      <alignment/>
    </xf>
    <xf numFmtId="0" fontId="23" fillId="0" borderId="52" xfId="0" applyFont="1" applyFill="1" applyBorder="1" applyAlignment="1">
      <alignment/>
    </xf>
    <xf numFmtId="0" fontId="23" fillId="0" borderId="0" xfId="0" applyFont="1" applyFill="1" applyBorder="1" applyAlignment="1">
      <alignment/>
    </xf>
    <xf numFmtId="0" fontId="23" fillId="0" borderId="53" xfId="0" applyFont="1" applyBorder="1" applyAlignment="1">
      <alignment/>
    </xf>
    <xf numFmtId="0" fontId="0" fillId="0" borderId="0" xfId="0" applyAlignment="1">
      <alignment horizontal="center"/>
    </xf>
    <xf numFmtId="0" fontId="54" fillId="0" borderId="0" xfId="0" applyFont="1" applyAlignment="1">
      <alignment/>
    </xf>
    <xf numFmtId="0" fontId="24" fillId="0" borderId="0" xfId="0" applyFont="1" applyFill="1" applyBorder="1" applyAlignment="1">
      <alignment/>
    </xf>
    <xf numFmtId="0" fontId="58" fillId="0" borderId="0" xfId="0" applyFont="1" applyAlignment="1">
      <alignment horizontal="center"/>
    </xf>
    <xf numFmtId="43" fontId="0" fillId="0" borderId="0" xfId="0" applyNumberFormat="1" applyAlignment="1">
      <alignment horizontal="center"/>
    </xf>
    <xf numFmtId="0" fontId="57" fillId="0" borderId="0" xfId="0" applyFont="1" applyAlignment="1">
      <alignment/>
    </xf>
    <xf numFmtId="0" fontId="59" fillId="0" borderId="0" xfId="0" applyFont="1" applyAlignment="1">
      <alignment vertical="center"/>
    </xf>
    <xf numFmtId="0" fontId="60" fillId="0" borderId="0" xfId="0" applyFont="1" applyAlignment="1">
      <alignment/>
    </xf>
    <xf numFmtId="44" fontId="0" fillId="0" borderId="0" xfId="0" applyNumberFormat="1" applyAlignment="1">
      <alignment/>
    </xf>
    <xf numFmtId="44" fontId="0" fillId="0" borderId="10" xfId="0" applyNumberFormat="1" applyBorder="1" applyAlignment="1">
      <alignment/>
    </xf>
    <xf numFmtId="43" fontId="0" fillId="0" borderId="0" xfId="0" applyNumberFormat="1" applyAlignment="1">
      <alignment/>
    </xf>
    <xf numFmtId="43" fontId="0" fillId="0" borderId="10" xfId="0" applyNumberFormat="1" applyBorder="1" applyAlignment="1">
      <alignment/>
    </xf>
    <xf numFmtId="43" fontId="0" fillId="0" borderId="0" xfId="0" applyNumberFormat="1" applyFont="1" applyAlignment="1">
      <alignment/>
    </xf>
    <xf numFmtId="43" fontId="56" fillId="0" borderId="0" xfId="0" applyNumberFormat="1" applyFont="1" applyAlignment="1">
      <alignment/>
    </xf>
    <xf numFmtId="43" fontId="28" fillId="0" borderId="29" xfId="0" applyNumberFormat="1" applyFont="1" applyBorder="1" applyAlignment="1">
      <alignment horizontal="center" vertical="center"/>
    </xf>
    <xf numFmtId="0" fontId="28" fillId="0" borderId="30" xfId="0" applyFont="1" applyFill="1" applyBorder="1" applyAlignment="1">
      <alignment/>
    </xf>
    <xf numFmtId="0" fontId="29" fillId="0" borderId="35" xfId="0" applyFont="1" applyFill="1" applyBorder="1" applyAlignment="1">
      <alignment/>
    </xf>
    <xf numFmtId="43" fontId="30" fillId="0" borderId="37" xfId="0" applyNumberFormat="1" applyFont="1" applyBorder="1" applyAlignment="1">
      <alignment/>
    </xf>
    <xf numFmtId="0" fontId="30" fillId="0" borderId="40" xfId="0" applyFont="1" applyBorder="1" applyAlignment="1">
      <alignment/>
    </xf>
    <xf numFmtId="43" fontId="30" fillId="0" borderId="41" xfId="0" applyNumberFormat="1" applyFont="1" applyBorder="1" applyAlignment="1">
      <alignment/>
    </xf>
    <xf numFmtId="43" fontId="28" fillId="0" borderId="32" xfId="0" applyNumberFormat="1" applyFont="1" applyFill="1" applyBorder="1" applyAlignment="1">
      <alignment/>
    </xf>
    <xf numFmtId="0" fontId="28" fillId="0" borderId="35" xfId="0" applyFont="1" applyFill="1" applyBorder="1" applyAlignment="1">
      <alignment/>
    </xf>
    <xf numFmtId="43" fontId="28" fillId="0" borderId="37" xfId="0" applyNumberFormat="1" applyFont="1" applyBorder="1" applyAlignment="1">
      <alignment/>
    </xf>
    <xf numFmtId="0" fontId="28" fillId="0" borderId="40" xfId="0" applyFont="1" applyFill="1" applyBorder="1" applyAlignment="1">
      <alignment/>
    </xf>
    <xf numFmtId="43" fontId="28" fillId="0" borderId="41" xfId="0" applyNumberFormat="1" applyFont="1" applyBorder="1" applyAlignment="1">
      <alignment/>
    </xf>
    <xf numFmtId="43" fontId="28" fillId="0" borderId="28" xfId="0" applyNumberFormat="1" applyFont="1" applyBorder="1" applyAlignment="1">
      <alignment horizontal="center" vertical="center"/>
    </xf>
    <xf numFmtId="43" fontId="28" fillId="0" borderId="31" xfId="0" applyNumberFormat="1" applyFont="1" applyFill="1" applyBorder="1" applyAlignment="1">
      <alignment/>
    </xf>
    <xf numFmtId="43" fontId="28" fillId="0" borderId="45" xfId="0" applyNumberFormat="1" applyFont="1" applyFill="1" applyBorder="1" applyAlignment="1">
      <alignment/>
    </xf>
    <xf numFmtId="43" fontId="28" fillId="0" borderId="33" xfId="0" applyNumberFormat="1" applyFont="1" applyBorder="1" applyAlignment="1">
      <alignment/>
    </xf>
    <xf numFmtId="43" fontId="28" fillId="0" borderId="43" xfId="0" applyNumberFormat="1" applyFont="1" applyBorder="1" applyAlignment="1">
      <alignment/>
    </xf>
    <xf numFmtId="43" fontId="30" fillId="0" borderId="36" xfId="0" applyNumberFormat="1" applyFont="1" applyBorder="1" applyAlignment="1">
      <alignment/>
    </xf>
    <xf numFmtId="43" fontId="28" fillId="0" borderId="38" xfId="0" applyNumberFormat="1" applyFont="1" applyBorder="1" applyAlignment="1">
      <alignment/>
    </xf>
    <xf numFmtId="43" fontId="28" fillId="0" borderId="39" xfId="0" applyNumberFormat="1" applyFont="1" applyBorder="1" applyAlignment="1">
      <alignment/>
    </xf>
    <xf numFmtId="43" fontId="30" fillId="0" borderId="0" xfId="0" applyNumberFormat="1" applyFont="1" applyBorder="1" applyAlignment="1">
      <alignment/>
    </xf>
    <xf numFmtId="43" fontId="28" fillId="0" borderId="42" xfId="0" applyNumberFormat="1" applyFont="1" applyBorder="1" applyAlignment="1">
      <alignment/>
    </xf>
    <xf numFmtId="43" fontId="28" fillId="0" borderId="34" xfId="0" applyNumberFormat="1" applyFont="1" applyBorder="1" applyAlignment="1">
      <alignment/>
    </xf>
    <xf numFmtId="43" fontId="28" fillId="0" borderId="50" xfId="0" applyNumberFormat="1" applyFont="1" applyFill="1" applyBorder="1" applyAlignment="1">
      <alignment/>
    </xf>
    <xf numFmtId="43" fontId="28" fillId="0" borderId="36" xfId="0" applyNumberFormat="1" applyFont="1" applyBorder="1" applyAlignment="1">
      <alignment/>
    </xf>
    <xf numFmtId="43" fontId="28" fillId="0" borderId="39" xfId="0" applyNumberFormat="1" applyFont="1" applyBorder="1" applyAlignment="1">
      <alignment/>
    </xf>
    <xf numFmtId="43" fontId="28" fillId="0" borderId="38" xfId="0" applyNumberFormat="1" applyFont="1" applyBorder="1" applyAlignment="1">
      <alignment/>
    </xf>
    <xf numFmtId="43" fontId="28" fillId="0" borderId="48" xfId="0" applyNumberFormat="1" applyFont="1" applyBorder="1" applyAlignment="1">
      <alignment/>
    </xf>
    <xf numFmtId="43" fontId="28" fillId="0" borderId="0" xfId="0" applyNumberFormat="1" applyFont="1" applyBorder="1" applyAlignment="1">
      <alignment/>
    </xf>
    <xf numFmtId="43" fontId="28" fillId="0" borderId="34" xfId="0" applyNumberFormat="1" applyFont="1" applyBorder="1" applyAlignment="1">
      <alignment/>
    </xf>
    <xf numFmtId="43" fontId="28" fillId="0" borderId="53" xfId="0" applyNumberFormat="1" applyFont="1" applyBorder="1" applyAlignment="1">
      <alignment/>
    </xf>
    <xf numFmtId="43" fontId="28" fillId="0" borderId="52" xfId="0" applyNumberFormat="1" applyFont="1" applyFill="1" applyBorder="1" applyAlignment="1">
      <alignment/>
    </xf>
    <xf numFmtId="43" fontId="28" fillId="0" borderId="0" xfId="0" applyNumberFormat="1" applyFont="1" applyFill="1" applyBorder="1" applyAlignment="1">
      <alignment/>
    </xf>
    <xf numFmtId="43" fontId="0" fillId="0" borderId="0" xfId="0" applyNumberFormat="1" applyFont="1" applyAlignment="1">
      <alignment horizontal="center"/>
    </xf>
    <xf numFmtId="43" fontId="28" fillId="0" borderId="47" xfId="0" applyNumberFormat="1" applyFont="1" applyFill="1" applyBorder="1" applyAlignment="1">
      <alignment/>
    </xf>
    <xf numFmtId="43" fontId="28" fillId="0" borderId="51" xfId="0" applyNumberFormat="1" applyFont="1" applyBorder="1" applyAlignment="1">
      <alignment/>
    </xf>
    <xf numFmtId="43" fontId="28" fillId="0" borderId="43" xfId="0" applyNumberFormat="1" applyFont="1" applyBorder="1" applyAlignment="1">
      <alignment/>
    </xf>
    <xf numFmtId="43" fontId="28" fillId="0" borderId="52" xfId="0" applyNumberFormat="1" applyFont="1" applyBorder="1" applyAlignment="1">
      <alignment/>
    </xf>
    <xf numFmtId="9" fontId="0" fillId="0" borderId="0" xfId="0" applyNumberFormat="1" applyAlignment="1">
      <alignment/>
    </xf>
    <xf numFmtId="9" fontId="0" fillId="0" borderId="0" xfId="0" applyNumberFormat="1" applyAlignment="1">
      <alignment horizontal="center"/>
    </xf>
    <xf numFmtId="9" fontId="0" fillId="0" borderId="10" xfId="0" applyNumberFormat="1" applyBorder="1" applyAlignment="1">
      <alignment/>
    </xf>
    <xf numFmtId="14" fontId="0" fillId="0" borderId="0" xfId="0" applyNumberFormat="1" applyAlignment="1">
      <alignment/>
    </xf>
    <xf numFmtId="0" fontId="58" fillId="0" borderId="0" xfId="0" applyFont="1" applyAlignment="1">
      <alignment horizontal="center"/>
    </xf>
    <xf numFmtId="43" fontId="30" fillId="0" borderId="40" xfId="0" applyNumberFormat="1" applyFont="1" applyBorder="1" applyAlignment="1">
      <alignment/>
    </xf>
    <xf numFmtId="0" fontId="58" fillId="0" borderId="0" xfId="0" applyFont="1" applyAlignment="1">
      <alignment horizontal="left"/>
    </xf>
    <xf numFmtId="0" fontId="58" fillId="0" borderId="0" xfId="0" applyFont="1" applyAlignment="1">
      <alignment horizontal="right"/>
    </xf>
    <xf numFmtId="0" fontId="0" fillId="0" borderId="0" xfId="0" applyAlignment="1">
      <alignment horizontal="right"/>
    </xf>
    <xf numFmtId="0" fontId="0" fillId="0" borderId="0" xfId="0" applyAlignment="1">
      <alignment horizontal="left"/>
    </xf>
    <xf numFmtId="43" fontId="61" fillId="0" borderId="0" xfId="0" applyNumberFormat="1" applyFont="1" applyBorder="1" applyAlignment="1">
      <alignment/>
    </xf>
    <xf numFmtId="43" fontId="62" fillId="0" borderId="31" xfId="0" applyNumberFormat="1" applyFont="1" applyFill="1" applyBorder="1" applyAlignment="1">
      <alignment/>
    </xf>
    <xf numFmtId="43" fontId="62" fillId="0" borderId="44" xfId="0" applyNumberFormat="1" applyFont="1" applyFill="1" applyBorder="1" applyAlignment="1">
      <alignment/>
    </xf>
    <xf numFmtId="43" fontId="62" fillId="0" borderId="46" xfId="0" applyNumberFormat="1" applyFont="1" applyFill="1" applyBorder="1" applyAlignment="1">
      <alignment/>
    </xf>
    <xf numFmtId="0" fontId="58" fillId="0" borderId="0" xfId="0" applyFont="1" applyAlignment="1">
      <alignment horizontal="right"/>
    </xf>
    <xf numFmtId="0" fontId="58" fillId="0" borderId="0" xfId="0" applyFont="1" applyAlignment="1">
      <alignment horizontal="left"/>
    </xf>
    <xf numFmtId="0" fontId="58" fillId="0" borderId="0" xfId="0" applyFont="1" applyAlignment="1">
      <alignment horizontal="center"/>
    </xf>
    <xf numFmtId="0" fontId="0" fillId="0" borderId="13" xfId="0" applyBorder="1" applyAlignment="1" applyProtection="1">
      <alignment/>
      <protection/>
    </xf>
    <xf numFmtId="0" fontId="0" fillId="0" borderId="26" xfId="0" applyBorder="1" applyAlignment="1" applyProtection="1">
      <alignment/>
      <protection locked="0"/>
    </xf>
    <xf numFmtId="0" fontId="0" fillId="0" borderId="49" xfId="0"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protection locked="0"/>
    </xf>
    <xf numFmtId="0" fontId="0" fillId="0" borderId="12" xfId="0" applyBorder="1" applyAlignment="1" applyProtection="1">
      <alignment/>
      <protection/>
    </xf>
    <xf numFmtId="0" fontId="0" fillId="0" borderId="27" xfId="0" applyBorder="1" applyAlignment="1" applyProtection="1">
      <alignment/>
      <protection/>
    </xf>
    <xf numFmtId="0" fontId="0" fillId="0" borderId="14" xfId="0" applyBorder="1" applyAlignment="1" applyProtection="1">
      <alignment/>
      <protection/>
    </xf>
    <xf numFmtId="0" fontId="0" fillId="0" borderId="26" xfId="0" applyBorder="1" applyAlignment="1" applyProtection="1">
      <alignment/>
      <protection/>
    </xf>
    <xf numFmtId="0" fontId="0" fillId="0" borderId="49" xfId="0" applyBorder="1" applyAlignment="1" applyProtection="1">
      <alignment/>
      <protection/>
    </xf>
    <xf numFmtId="0" fontId="0" fillId="0" borderId="15" xfId="0" applyBorder="1" applyAlignment="1" applyProtection="1">
      <alignment/>
      <protection/>
    </xf>
    <xf numFmtId="0" fontId="0" fillId="0" borderId="0" xfId="0" applyAlignment="1" applyProtection="1">
      <alignment/>
      <protection/>
    </xf>
    <xf numFmtId="0" fontId="0" fillId="0" borderId="15" xfId="0" applyBorder="1" applyAlignment="1" applyProtection="1">
      <alignment horizontal="left"/>
      <protection locked="0"/>
    </xf>
    <xf numFmtId="0" fontId="0" fillId="0" borderId="25" xfId="0" applyBorder="1" applyAlignment="1" applyProtection="1">
      <alignment/>
      <protection locked="0"/>
    </xf>
    <xf numFmtId="44" fontId="0" fillId="0" borderId="0" xfId="0" applyNumberFormat="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0" fontId="0" fillId="0" borderId="57" xfId="0" applyBorder="1" applyAlignment="1" applyProtection="1">
      <alignment/>
      <protection locked="0"/>
    </xf>
    <xf numFmtId="0" fontId="0" fillId="0" borderId="10" xfId="0" applyBorder="1" applyAlignment="1" applyProtection="1">
      <alignment/>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0" fontId="0" fillId="0" borderId="60" xfId="0" applyBorder="1" applyAlignment="1" applyProtection="1">
      <alignment/>
      <protection locked="0"/>
    </xf>
    <xf numFmtId="0" fontId="0" fillId="0" borderId="61" xfId="0" applyBorder="1" applyAlignment="1" applyProtection="1">
      <alignment/>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0" fillId="0" borderId="64" xfId="0" applyBorder="1" applyAlignment="1" applyProtection="1">
      <alignment/>
      <protection locked="0"/>
    </xf>
    <xf numFmtId="0" fontId="0" fillId="0" borderId="65" xfId="0" applyBorder="1" applyAlignment="1" applyProtection="1">
      <alignment/>
      <protection locked="0"/>
    </xf>
    <xf numFmtId="0" fontId="0" fillId="0" borderId="66" xfId="0" applyBorder="1" applyAlignment="1" applyProtection="1">
      <alignment/>
      <protection locked="0"/>
    </xf>
    <xf numFmtId="0" fontId="0" fillId="0" borderId="67" xfId="0" applyBorder="1" applyAlignment="1" applyProtection="1">
      <alignment/>
      <protection locked="0"/>
    </xf>
    <xf numFmtId="0" fontId="0" fillId="0" borderId="68" xfId="0" applyBorder="1" applyAlignment="1" applyProtection="1">
      <alignment/>
      <protection locked="0"/>
    </xf>
    <xf numFmtId="0" fontId="0" fillId="0" borderId="69" xfId="0" applyBorder="1" applyAlignment="1" applyProtection="1">
      <alignment/>
      <protection locked="0"/>
    </xf>
    <xf numFmtId="0" fontId="0" fillId="0" borderId="70" xfId="0" applyBorder="1" applyAlignment="1" applyProtection="1">
      <alignment/>
      <protection locked="0"/>
    </xf>
    <xf numFmtId="0" fontId="56" fillId="0" borderId="17" xfId="0" applyFont="1" applyBorder="1" applyAlignment="1" applyProtection="1">
      <alignment/>
      <protection/>
    </xf>
    <xf numFmtId="0" fontId="56" fillId="0" borderId="18" xfId="0" applyFont="1" applyBorder="1" applyAlignment="1" applyProtection="1">
      <alignment/>
      <protection/>
    </xf>
    <xf numFmtId="0" fontId="56" fillId="0" borderId="18" xfId="0" applyFont="1" applyBorder="1" applyAlignment="1" applyProtection="1">
      <alignment horizontal="center"/>
      <protection/>
    </xf>
    <xf numFmtId="0" fontId="56" fillId="0" borderId="19" xfId="0" applyFont="1" applyBorder="1" applyAlignment="1" applyProtection="1">
      <alignment horizontal="center"/>
      <protection/>
    </xf>
    <xf numFmtId="0" fontId="56" fillId="0" borderId="20" xfId="0" applyFont="1" applyFill="1" applyBorder="1" applyAlignment="1" applyProtection="1">
      <alignment horizontal="center"/>
      <protection/>
    </xf>
    <xf numFmtId="0" fontId="56" fillId="0" borderId="21" xfId="0" applyFont="1" applyFill="1" applyBorder="1" applyAlignment="1" applyProtection="1">
      <alignment horizontal="center"/>
      <protection/>
    </xf>
    <xf numFmtId="0" fontId="56" fillId="0" borderId="22" xfId="0" applyFont="1" applyBorder="1" applyAlignment="1" applyProtection="1">
      <alignment horizontal="center"/>
      <protection/>
    </xf>
    <xf numFmtId="0" fontId="56" fillId="0" borderId="23" xfId="0" applyFont="1" applyBorder="1" applyAlignment="1" applyProtection="1">
      <alignment horizontal="center"/>
      <protection/>
    </xf>
    <xf numFmtId="0" fontId="57" fillId="0" borderId="24" xfId="0" applyFont="1" applyBorder="1" applyAlignment="1" applyProtection="1">
      <alignment/>
      <protection/>
    </xf>
    <xf numFmtId="0" fontId="0" fillId="0" borderId="25" xfId="0" applyBorder="1" applyAlignment="1" applyProtection="1">
      <alignment/>
      <protection/>
    </xf>
    <xf numFmtId="0" fontId="57" fillId="0" borderId="0" xfId="0" applyFont="1" applyAlignment="1" applyProtection="1">
      <alignment/>
      <protection/>
    </xf>
    <xf numFmtId="44" fontId="0" fillId="0" borderId="0" xfId="0" applyNumberFormat="1" applyAlignment="1" applyProtection="1">
      <alignment/>
      <protection/>
    </xf>
    <xf numFmtId="0" fontId="60" fillId="0" borderId="0" xfId="0" applyFont="1" applyAlignment="1" applyProtection="1">
      <alignment/>
      <protection/>
    </xf>
    <xf numFmtId="44" fontId="0" fillId="0" borderId="10" xfId="0" applyNumberFormat="1" applyBorder="1" applyAlignment="1" applyProtection="1">
      <alignment/>
      <protection/>
    </xf>
    <xf numFmtId="0" fontId="63"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57" fillId="0" borderId="0" xfId="0" applyFont="1" applyAlignment="1" applyProtection="1">
      <alignment vertical="center" wrapText="1"/>
      <protection locked="0"/>
    </xf>
    <xf numFmtId="0" fontId="54" fillId="0" borderId="0" xfId="0" applyFont="1" applyAlignment="1" applyProtection="1">
      <alignment horizontal="center" vertical="center" wrapText="1"/>
      <protection locked="0"/>
    </xf>
    <xf numFmtId="0" fontId="59" fillId="0" borderId="0" xfId="0" applyFont="1" applyAlignment="1" applyProtection="1">
      <alignment vertical="center"/>
      <protection locked="0"/>
    </xf>
    <xf numFmtId="0" fontId="0" fillId="0" borderId="15" xfId="0" applyBorder="1" applyAlignment="1" applyProtection="1">
      <alignment horizontal="center"/>
      <protection/>
    </xf>
    <xf numFmtId="43" fontId="57" fillId="0" borderId="24" xfId="0" applyNumberFormat="1" applyFont="1" applyBorder="1" applyAlignment="1" applyProtection="1">
      <alignment/>
      <protection/>
    </xf>
    <xf numFmtId="43" fontId="0" fillId="0" borderId="25" xfId="0" applyNumberFormat="1" applyBorder="1" applyAlignment="1" applyProtection="1">
      <alignment/>
      <protection/>
    </xf>
    <xf numFmtId="43" fontId="0" fillId="0" borderId="26" xfId="0" applyNumberFormat="1" applyBorder="1" applyAlignment="1" applyProtection="1">
      <alignment/>
      <protection/>
    </xf>
    <xf numFmtId="0" fontId="0" fillId="0" borderId="11" xfId="0"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43" fontId="0" fillId="0" borderId="0" xfId="0" applyNumberFormat="1" applyBorder="1" applyAlignment="1" applyProtection="1">
      <alignment horizontal="center"/>
      <protection/>
    </xf>
    <xf numFmtId="43" fontId="0" fillId="0" borderId="16" xfId="0" applyNumberFormat="1" applyBorder="1" applyAlignment="1" applyProtection="1">
      <alignment horizontal="center"/>
      <protection/>
    </xf>
    <xf numFmtId="43" fontId="56" fillId="0" borderId="20" xfId="0" applyNumberFormat="1" applyFont="1" applyFill="1" applyBorder="1" applyAlignment="1" applyProtection="1">
      <alignment horizontal="center"/>
      <protection/>
    </xf>
    <xf numFmtId="43" fontId="56" fillId="0" borderId="21" xfId="0" applyNumberFormat="1" applyFont="1" applyFill="1" applyBorder="1" applyAlignment="1" applyProtection="1">
      <alignment horizontal="center"/>
      <protection/>
    </xf>
    <xf numFmtId="0" fontId="56" fillId="0" borderId="17" xfId="0" applyFont="1" applyBorder="1" applyAlignment="1" applyProtection="1">
      <alignment horizontal="center"/>
      <protection/>
    </xf>
    <xf numFmtId="43" fontId="56" fillId="0" borderId="18" xfId="0" applyNumberFormat="1" applyFont="1" applyBorder="1" applyAlignment="1" applyProtection="1">
      <alignment horizontal="center"/>
      <protection/>
    </xf>
    <xf numFmtId="43" fontId="56" fillId="0" borderId="19" xfId="0" applyNumberFormat="1" applyFont="1" applyBorder="1" applyAlignment="1" applyProtection="1">
      <alignment horizontal="center"/>
      <protection/>
    </xf>
    <xf numFmtId="43" fontId="56" fillId="0" borderId="22" xfId="0" applyNumberFormat="1" applyFont="1" applyBorder="1" applyAlignment="1" applyProtection="1">
      <alignment horizontal="center"/>
      <protection/>
    </xf>
    <xf numFmtId="43" fontId="56" fillId="0" borderId="23" xfId="0" applyNumberFormat="1" applyFont="1" applyBorder="1" applyAlignment="1" applyProtection="1">
      <alignment horizontal="center"/>
      <protection/>
    </xf>
    <xf numFmtId="14" fontId="64" fillId="0" borderId="56" xfId="0" applyNumberFormat="1" applyFont="1" applyBorder="1" applyAlignment="1" applyProtection="1">
      <alignment horizontal="center"/>
      <protection/>
    </xf>
    <xf numFmtId="0" fontId="64" fillId="0" borderId="54" xfId="0" applyFont="1" applyBorder="1" applyAlignment="1" applyProtection="1">
      <alignment/>
      <protection/>
    </xf>
    <xf numFmtId="0" fontId="64" fillId="0" borderId="54" xfId="0" applyFont="1" applyBorder="1" applyAlignment="1" applyProtection="1">
      <alignment horizontal="center"/>
      <protection/>
    </xf>
    <xf numFmtId="43" fontId="64" fillId="0" borderId="54" xfId="0" applyNumberFormat="1" applyFont="1" applyBorder="1" applyAlignment="1" applyProtection="1">
      <alignment horizontal="center"/>
      <protection/>
    </xf>
    <xf numFmtId="43" fontId="64" fillId="0" borderId="55" xfId="0" applyNumberFormat="1" applyFont="1" applyBorder="1" applyAlignment="1" applyProtection="1">
      <alignment horizontal="center"/>
      <protection/>
    </xf>
    <xf numFmtId="14" fontId="64" fillId="0" borderId="56" xfId="0" applyNumberFormat="1" applyFont="1" applyBorder="1" applyAlignment="1" applyProtection="1">
      <alignment/>
      <protection/>
    </xf>
    <xf numFmtId="43" fontId="64" fillId="0" borderId="54" xfId="0" applyNumberFormat="1" applyFont="1" applyBorder="1" applyAlignment="1" applyProtection="1">
      <alignment/>
      <protection/>
    </xf>
    <xf numFmtId="43" fontId="64" fillId="0" borderId="55" xfId="0" applyNumberFormat="1" applyFont="1" applyBorder="1" applyAlignment="1" applyProtection="1">
      <alignment/>
      <protection/>
    </xf>
    <xf numFmtId="43" fontId="64" fillId="0" borderId="57" xfId="0" applyNumberFormat="1" applyFont="1" applyBorder="1" applyAlignment="1" applyProtection="1">
      <alignment/>
      <protection/>
    </xf>
    <xf numFmtId="43" fontId="64" fillId="0" borderId="10" xfId="0" applyNumberFormat="1" applyFont="1" applyBorder="1" applyAlignment="1" applyProtection="1">
      <alignment/>
      <protection/>
    </xf>
    <xf numFmtId="43" fontId="64" fillId="0" borderId="58" xfId="0" applyNumberFormat="1" applyFont="1" applyBorder="1" applyAlignment="1" applyProtection="1">
      <alignment/>
      <protection/>
    </xf>
    <xf numFmtId="43" fontId="64" fillId="0" borderId="59" xfId="0" applyNumberFormat="1" applyFont="1" applyBorder="1" applyAlignment="1" applyProtection="1">
      <alignment/>
      <protection/>
    </xf>
    <xf numFmtId="0" fontId="64" fillId="0" borderId="60" xfId="0" applyFont="1" applyBorder="1" applyAlignment="1" applyProtection="1">
      <alignment/>
      <protection/>
    </xf>
    <xf numFmtId="0" fontId="64" fillId="0" borderId="61" xfId="0" applyFont="1" applyBorder="1" applyAlignment="1" applyProtection="1">
      <alignment/>
      <protection/>
    </xf>
    <xf numFmtId="44" fontId="64" fillId="0" borderId="0" xfId="0" applyNumberFormat="1" applyFont="1" applyAlignment="1" applyProtection="1">
      <alignment/>
      <protection/>
    </xf>
    <xf numFmtId="14" fontId="64" fillId="0" borderId="57" xfId="0" applyNumberFormat="1" applyFont="1" applyBorder="1" applyAlignment="1" applyProtection="1">
      <alignment horizontal="center"/>
      <protection/>
    </xf>
    <xf numFmtId="0" fontId="64" fillId="0" borderId="10" xfId="0" applyFont="1" applyBorder="1" applyAlignment="1" applyProtection="1">
      <alignment/>
      <protection/>
    </xf>
    <xf numFmtId="0" fontId="64" fillId="0" borderId="10" xfId="0" applyFont="1" applyBorder="1" applyAlignment="1" applyProtection="1">
      <alignment horizontal="center"/>
      <protection/>
    </xf>
    <xf numFmtId="43" fontId="64" fillId="0" borderId="10" xfId="0" applyNumberFormat="1" applyFont="1" applyBorder="1" applyAlignment="1" applyProtection="1">
      <alignment horizontal="center"/>
      <protection/>
    </xf>
    <xf numFmtId="43" fontId="64" fillId="0" borderId="58" xfId="0" applyNumberFormat="1" applyFont="1" applyBorder="1" applyAlignment="1" applyProtection="1">
      <alignment horizontal="center"/>
      <protection/>
    </xf>
    <xf numFmtId="14" fontId="64" fillId="0" borderId="57" xfId="0" applyNumberFormat="1" applyFont="1" applyBorder="1" applyAlignment="1" applyProtection="1">
      <alignment/>
      <protection/>
    </xf>
    <xf numFmtId="0" fontId="0" fillId="0" borderId="57" xfId="0" applyBorder="1" applyAlignment="1" applyProtection="1">
      <alignment horizontal="center"/>
      <protection/>
    </xf>
    <xf numFmtId="0" fontId="0" fillId="0" borderId="10" xfId="0" applyBorder="1" applyAlignment="1" applyProtection="1">
      <alignment/>
      <protection/>
    </xf>
    <xf numFmtId="0" fontId="0" fillId="0" borderId="10" xfId="0" applyBorder="1" applyAlignment="1" applyProtection="1">
      <alignment horizontal="center"/>
      <protection/>
    </xf>
    <xf numFmtId="43" fontId="0" fillId="0" borderId="10" xfId="0" applyNumberFormat="1" applyBorder="1" applyAlignment="1" applyProtection="1">
      <alignment horizontal="center"/>
      <protection/>
    </xf>
    <xf numFmtId="43" fontId="0" fillId="0" borderId="58" xfId="0" applyNumberFormat="1" applyBorder="1" applyAlignment="1" applyProtection="1">
      <alignment horizontal="center"/>
      <protection/>
    </xf>
    <xf numFmtId="0" fontId="59" fillId="0" borderId="0" xfId="0" applyFont="1" applyAlignment="1" applyProtection="1">
      <alignment vertical="center"/>
      <protection/>
    </xf>
    <xf numFmtId="0" fontId="65" fillId="0" borderId="0" xfId="0" applyFont="1" applyAlignment="1" applyProtection="1">
      <alignment vertical="center"/>
      <protection/>
    </xf>
    <xf numFmtId="14" fontId="0" fillId="0" borderId="57" xfId="0" applyNumberFormat="1" applyBorder="1" applyAlignment="1" applyProtection="1">
      <alignment/>
      <protection/>
    </xf>
    <xf numFmtId="43" fontId="0" fillId="0" borderId="10" xfId="0" applyNumberFormat="1" applyBorder="1" applyAlignment="1" applyProtection="1">
      <alignment/>
      <protection/>
    </xf>
    <xf numFmtId="43" fontId="0" fillId="0" borderId="58" xfId="0" applyNumberFormat="1" applyBorder="1" applyAlignment="1" applyProtection="1">
      <alignment/>
      <protection/>
    </xf>
    <xf numFmtId="43" fontId="0" fillId="0" borderId="57" xfId="0" applyNumberFormat="1" applyBorder="1" applyAlignment="1" applyProtection="1">
      <alignment/>
      <protection/>
    </xf>
    <xf numFmtId="43" fontId="0" fillId="0" borderId="59" xfId="0" applyNumberFormat="1" applyBorder="1" applyAlignment="1" applyProtection="1">
      <alignment/>
      <protection/>
    </xf>
    <xf numFmtId="0" fontId="0" fillId="0" borderId="60" xfId="0" applyBorder="1" applyAlignment="1" applyProtection="1">
      <alignment/>
      <protection/>
    </xf>
    <xf numFmtId="0" fontId="0" fillId="0" borderId="61" xfId="0" applyBorder="1" applyAlignment="1" applyProtection="1">
      <alignment/>
      <protection/>
    </xf>
    <xf numFmtId="44" fontId="59" fillId="0" borderId="0" xfId="0" applyNumberFormat="1" applyFont="1" applyAlignment="1" applyProtection="1">
      <alignment vertical="center"/>
      <protection/>
    </xf>
    <xf numFmtId="0" fontId="0" fillId="0" borderId="62" xfId="0" applyBorder="1" applyAlignment="1" applyProtection="1">
      <alignment horizontal="center"/>
      <protection/>
    </xf>
    <xf numFmtId="0" fontId="0" fillId="0" borderId="63" xfId="0" applyBorder="1" applyAlignment="1" applyProtection="1">
      <alignment/>
      <protection/>
    </xf>
    <xf numFmtId="0" fontId="0" fillId="0" borderId="63" xfId="0" applyBorder="1" applyAlignment="1" applyProtection="1">
      <alignment horizontal="center"/>
      <protection/>
    </xf>
    <xf numFmtId="43" fontId="0" fillId="0" borderId="63" xfId="0" applyNumberFormat="1" applyBorder="1" applyAlignment="1" applyProtection="1">
      <alignment horizontal="center"/>
      <protection/>
    </xf>
    <xf numFmtId="43" fontId="0" fillId="0" borderId="64" xfId="0" applyNumberFormat="1" applyBorder="1" applyAlignment="1" applyProtection="1">
      <alignment horizontal="center"/>
      <protection/>
    </xf>
    <xf numFmtId="14" fontId="0" fillId="0" borderId="62" xfId="0" applyNumberFormat="1" applyBorder="1" applyAlignment="1" applyProtection="1">
      <alignment/>
      <protection/>
    </xf>
    <xf numFmtId="43" fontId="0" fillId="0" borderId="63" xfId="0" applyNumberFormat="1" applyBorder="1" applyAlignment="1" applyProtection="1">
      <alignment/>
      <protection/>
    </xf>
    <xf numFmtId="43" fontId="0" fillId="0" borderId="64" xfId="0" applyNumberFormat="1" applyBorder="1" applyAlignment="1" applyProtection="1">
      <alignment/>
      <protection/>
    </xf>
    <xf numFmtId="43" fontId="0" fillId="0" borderId="65" xfId="0" applyNumberFormat="1" applyBorder="1" applyAlignment="1" applyProtection="1">
      <alignment/>
      <protection/>
    </xf>
    <xf numFmtId="43" fontId="0" fillId="0" borderId="66" xfId="0" applyNumberFormat="1" applyBorder="1" applyAlignment="1" applyProtection="1">
      <alignment/>
      <protection/>
    </xf>
    <xf numFmtId="43" fontId="0" fillId="0" borderId="67" xfId="0" applyNumberFormat="1" applyBorder="1" applyAlignment="1" applyProtection="1">
      <alignment/>
      <protection/>
    </xf>
    <xf numFmtId="43" fontId="0" fillId="0" borderId="68" xfId="0" applyNumberForma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43" fontId="0" fillId="0" borderId="12" xfId="0" applyNumberFormat="1" applyBorder="1" applyAlignment="1" applyProtection="1">
      <alignment horizontal="center"/>
      <protection/>
    </xf>
    <xf numFmtId="43" fontId="0" fillId="0" borderId="13" xfId="0" applyNumberFormat="1" applyBorder="1" applyAlignment="1" applyProtection="1">
      <alignment horizontal="center"/>
      <protection/>
    </xf>
    <xf numFmtId="43" fontId="0" fillId="0" borderId="12" xfId="0" applyNumberFormat="1" applyBorder="1" applyAlignment="1" applyProtection="1">
      <alignment/>
      <protection/>
    </xf>
    <xf numFmtId="43" fontId="0" fillId="0" borderId="13" xfId="0" applyNumberFormat="1" applyBorder="1" applyAlignment="1" applyProtection="1">
      <alignment/>
      <protection/>
    </xf>
    <xf numFmtId="43" fontId="0" fillId="0" borderId="27" xfId="0" applyNumberFormat="1" applyBorder="1" applyAlignment="1" applyProtection="1">
      <alignment/>
      <protection/>
    </xf>
    <xf numFmtId="43" fontId="0" fillId="0" borderId="14" xfId="0" applyNumberFormat="1" applyBorder="1"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0" xfId="0" applyAlignment="1" applyProtection="1">
      <alignment horizontal="left"/>
      <protection/>
    </xf>
    <xf numFmtId="0" fontId="66" fillId="0" borderId="10" xfId="0" applyFont="1" applyBorder="1" applyAlignment="1" applyProtection="1">
      <alignment/>
      <protection/>
    </xf>
    <xf numFmtId="0" fontId="66" fillId="0" borderId="10" xfId="0" applyFont="1" applyBorder="1" applyAlignment="1" applyProtection="1">
      <alignment horizontal="center"/>
      <protection/>
    </xf>
    <xf numFmtId="43" fontId="66" fillId="0" borderId="10" xfId="0" applyNumberFormat="1" applyFont="1" applyBorder="1" applyAlignment="1" applyProtection="1">
      <alignment/>
      <protection/>
    </xf>
    <xf numFmtId="43" fontId="0" fillId="33" borderId="56" xfId="0" applyNumberFormat="1" applyFill="1" applyBorder="1" applyAlignment="1" applyProtection="1">
      <alignment horizontal="center"/>
      <protection/>
    </xf>
    <xf numFmtId="43" fontId="0" fillId="33" borderId="54" xfId="0" applyNumberFormat="1" applyFill="1" applyBorder="1" applyAlignment="1" applyProtection="1">
      <alignment/>
      <protection/>
    </xf>
    <xf numFmtId="43" fontId="0" fillId="33" borderId="55" xfId="0" applyNumberFormat="1" applyFill="1" applyBorder="1" applyAlignment="1" applyProtection="1">
      <alignment/>
      <protection/>
    </xf>
    <xf numFmtId="43" fontId="0" fillId="33" borderId="56" xfId="0" applyNumberFormat="1" applyFill="1" applyBorder="1" applyAlignment="1" applyProtection="1">
      <alignment/>
      <protection/>
    </xf>
    <xf numFmtId="43" fontId="0" fillId="33" borderId="71" xfId="0" applyNumberFormat="1" applyFill="1" applyBorder="1" applyAlignment="1" applyProtection="1">
      <alignment/>
      <protection/>
    </xf>
    <xf numFmtId="0" fontId="0" fillId="33" borderId="72" xfId="0" applyFill="1" applyBorder="1" applyAlignment="1" applyProtection="1">
      <alignment/>
      <protection/>
    </xf>
    <xf numFmtId="0" fontId="0" fillId="33" borderId="73" xfId="0" applyFill="1" applyBorder="1" applyAlignment="1" applyProtection="1">
      <alignment/>
      <protection/>
    </xf>
    <xf numFmtId="43" fontId="25" fillId="0" borderId="0" xfId="0" applyNumberFormat="1" applyFont="1" applyBorder="1" applyAlignment="1">
      <alignment/>
    </xf>
    <xf numFmtId="43" fontId="66" fillId="0" borderId="0" xfId="0" applyNumberFormat="1" applyFont="1" applyAlignment="1">
      <alignment/>
    </xf>
    <xf numFmtId="43" fontId="25" fillId="0" borderId="40" xfId="0" applyNumberFormat="1" applyFont="1" applyBorder="1" applyAlignment="1">
      <alignment/>
    </xf>
    <xf numFmtId="43" fontId="4" fillId="0" borderId="74" xfId="0" applyNumberFormat="1" applyFont="1" applyBorder="1" applyAlignment="1" applyProtection="1">
      <alignment horizontal="center" vertical="center"/>
      <protection locked="0"/>
    </xf>
    <xf numFmtId="43" fontId="4" fillId="0" borderId="18" xfId="0" applyNumberFormat="1" applyFont="1" applyBorder="1" applyAlignment="1" applyProtection="1">
      <alignment horizontal="center" vertical="center"/>
      <protection locked="0"/>
    </xf>
    <xf numFmtId="43" fontId="4" fillId="0" borderId="75" xfId="0" applyNumberFormat="1" applyFont="1" applyBorder="1" applyAlignment="1" applyProtection="1">
      <alignment horizontal="center" vertical="center" wrapText="1"/>
      <protection locked="0"/>
    </xf>
    <xf numFmtId="43" fontId="4" fillId="0" borderId="63" xfId="0" applyNumberFormat="1" applyFont="1" applyBorder="1" applyAlignment="1" applyProtection="1">
      <alignment horizontal="center" vertical="center" wrapText="1"/>
      <protection locked="0"/>
    </xf>
    <xf numFmtId="0" fontId="67" fillId="0" borderId="49" xfId="0" applyFont="1" applyBorder="1" applyAlignment="1" applyProtection="1">
      <alignment horizontal="left"/>
      <protection/>
    </xf>
    <xf numFmtId="0" fontId="67" fillId="0" borderId="15" xfId="0" applyFont="1" applyBorder="1" applyAlignment="1" applyProtection="1">
      <alignment horizontal="left"/>
      <protection/>
    </xf>
    <xf numFmtId="164" fontId="67" fillId="0" borderId="15" xfId="0" applyNumberFormat="1" applyFont="1" applyBorder="1" applyAlignment="1" applyProtection="1">
      <alignment horizontal="left"/>
      <protection/>
    </xf>
    <xf numFmtId="164" fontId="67" fillId="0" borderId="76" xfId="0" applyNumberFormat="1" applyFont="1" applyBorder="1" applyAlignment="1" applyProtection="1">
      <alignment horizontal="left"/>
      <protection/>
    </xf>
    <xf numFmtId="0" fontId="57" fillId="0" borderId="77" xfId="0" applyFont="1" applyBorder="1" applyAlignment="1" applyProtection="1">
      <alignment horizontal="left"/>
      <protection/>
    </xf>
    <xf numFmtId="0" fontId="68" fillId="0" borderId="78" xfId="0" applyFont="1" applyBorder="1" applyAlignment="1" applyProtection="1">
      <alignment horizontal="left"/>
      <protection/>
    </xf>
    <xf numFmtId="0" fontId="68" fillId="0" borderId="73" xfId="0" applyFont="1" applyBorder="1" applyAlignment="1" applyProtection="1">
      <alignment horizontal="left"/>
      <protection/>
    </xf>
    <xf numFmtId="14" fontId="56" fillId="0" borderId="65" xfId="0" applyNumberFormat="1" applyFont="1" applyFill="1" applyBorder="1" applyAlignment="1" applyProtection="1">
      <alignment horizontal="center" vertical="center"/>
      <protection/>
    </xf>
    <xf numFmtId="14" fontId="56" fillId="0" borderId="79" xfId="0" applyNumberFormat="1" applyFont="1" applyFill="1" applyBorder="1" applyAlignment="1" applyProtection="1">
      <alignment horizontal="center" vertical="center"/>
      <protection/>
    </xf>
    <xf numFmtId="14" fontId="56" fillId="0" borderId="80" xfId="0" applyNumberFormat="1" applyFont="1" applyFill="1" applyBorder="1" applyAlignment="1" applyProtection="1">
      <alignment horizontal="center" vertical="center"/>
      <protection/>
    </xf>
    <xf numFmtId="0" fontId="56" fillId="0" borderId="66" xfId="0" applyFont="1" applyFill="1" applyBorder="1" applyAlignment="1" applyProtection="1">
      <alignment horizontal="center" vertical="center"/>
      <protection/>
    </xf>
    <xf numFmtId="0" fontId="56" fillId="0" borderId="20" xfId="0" applyFont="1" applyBorder="1" applyAlignment="1" applyProtection="1">
      <alignment horizontal="center" vertical="center"/>
      <protection/>
    </xf>
    <xf numFmtId="0" fontId="56" fillId="0" borderId="81" xfId="0" applyFont="1" applyBorder="1" applyAlignment="1" applyProtection="1">
      <alignment horizontal="center" vertical="center"/>
      <protection/>
    </xf>
    <xf numFmtId="0" fontId="56" fillId="0" borderId="10" xfId="0" applyFont="1" applyBorder="1" applyAlignment="1" applyProtection="1">
      <alignment horizontal="center"/>
      <protection/>
    </xf>
    <xf numFmtId="43" fontId="56" fillId="0" borderId="66" xfId="0" applyNumberFormat="1" applyFont="1" applyFill="1" applyBorder="1" applyAlignment="1" applyProtection="1">
      <alignment horizontal="center"/>
      <protection/>
    </xf>
    <xf numFmtId="43" fontId="56" fillId="0" borderId="67" xfId="0" applyNumberFormat="1" applyFont="1" applyFill="1" applyBorder="1" applyAlignment="1" applyProtection="1">
      <alignment horizontal="center"/>
      <protection/>
    </xf>
    <xf numFmtId="43" fontId="69" fillId="0" borderId="74" xfId="0" applyNumberFormat="1" applyFont="1" applyBorder="1" applyAlignment="1" applyProtection="1">
      <alignment horizontal="center" vertical="center" wrapText="1"/>
      <protection locked="0"/>
    </xf>
    <xf numFmtId="43" fontId="4" fillId="0" borderId="18" xfId="0" applyNumberFormat="1" applyFont="1" applyBorder="1" applyAlignment="1" applyProtection="1">
      <alignment horizontal="center" vertical="center" wrapText="1"/>
      <protection locked="0"/>
    </xf>
    <xf numFmtId="0" fontId="70" fillId="0" borderId="75" xfId="0" applyFont="1" applyBorder="1" applyAlignment="1" applyProtection="1">
      <alignment horizontal="center" vertical="center" wrapText="1"/>
      <protection/>
    </xf>
    <xf numFmtId="0" fontId="70" fillId="0" borderId="82" xfId="0" applyFont="1" applyBorder="1" applyAlignment="1" applyProtection="1">
      <alignment horizontal="center" vertical="center" wrapText="1"/>
      <protection/>
    </xf>
    <xf numFmtId="0" fontId="70" fillId="0" borderId="63" xfId="0" applyFont="1" applyBorder="1" applyAlignment="1" applyProtection="1">
      <alignment horizontal="center" vertical="center" wrapText="1"/>
      <protection/>
    </xf>
    <xf numFmtId="0" fontId="70" fillId="0" borderId="64" xfId="0" applyFont="1" applyBorder="1" applyAlignment="1" applyProtection="1">
      <alignment horizontal="center" vertical="center" wrapText="1"/>
      <protection/>
    </xf>
    <xf numFmtId="0" fontId="0" fillId="0" borderId="78" xfId="0" applyBorder="1" applyAlignment="1" applyProtection="1">
      <alignment horizontal="left"/>
      <protection/>
    </xf>
    <xf numFmtId="0" fontId="0" fillId="0" borderId="73" xfId="0" applyBorder="1" applyAlignment="1" applyProtection="1">
      <alignment horizontal="left"/>
      <protection/>
    </xf>
    <xf numFmtId="0" fontId="56" fillId="0" borderId="66" xfId="0" applyFont="1" applyBorder="1" applyAlignment="1" applyProtection="1">
      <alignment horizontal="center" vertical="center" wrapText="1"/>
      <protection/>
    </xf>
    <xf numFmtId="0" fontId="56" fillId="0" borderId="81" xfId="0" applyFont="1" applyBorder="1" applyAlignment="1" applyProtection="1">
      <alignment horizontal="center" vertical="center" wrapText="1"/>
      <protection/>
    </xf>
    <xf numFmtId="43" fontId="56" fillId="0" borderId="66" xfId="0" applyNumberFormat="1" applyFont="1" applyBorder="1" applyAlignment="1" applyProtection="1">
      <alignment horizontal="center" vertical="center"/>
      <protection/>
    </xf>
    <xf numFmtId="43" fontId="56" fillId="0" borderId="81" xfId="0" applyNumberFormat="1" applyFont="1" applyBorder="1" applyAlignment="1" applyProtection="1">
      <alignment horizontal="center" vertical="center"/>
      <protection/>
    </xf>
    <xf numFmtId="43" fontId="4" fillId="0" borderId="83" xfId="0" applyNumberFormat="1" applyFont="1" applyBorder="1" applyAlignment="1" applyProtection="1">
      <alignment horizontal="center" vertical="center" wrapText="1"/>
      <protection locked="0"/>
    </xf>
    <xf numFmtId="43" fontId="4" fillId="0" borderId="62" xfId="0" applyNumberFormat="1" applyFont="1" applyBorder="1" applyAlignment="1" applyProtection="1">
      <alignment horizontal="center" vertical="center" wrapText="1"/>
      <protection locked="0"/>
    </xf>
    <xf numFmtId="43" fontId="4" fillId="0" borderId="82" xfId="0" applyNumberFormat="1" applyFont="1" applyBorder="1" applyAlignment="1" applyProtection="1">
      <alignment horizontal="center" vertical="center" wrapText="1"/>
      <protection locked="0"/>
    </xf>
    <xf numFmtId="43" fontId="4" fillId="0" borderId="64" xfId="0" applyNumberFormat="1" applyFont="1" applyBorder="1" applyAlignment="1" applyProtection="1">
      <alignment horizontal="center" vertical="center" wrapText="1"/>
      <protection locked="0"/>
    </xf>
    <xf numFmtId="0" fontId="0" fillId="0" borderId="24" xfId="0" applyBorder="1" applyAlignment="1" applyProtection="1">
      <alignment horizontal="right"/>
      <protection/>
    </xf>
    <xf numFmtId="0" fontId="0" fillId="0" borderId="25" xfId="0" applyBorder="1" applyAlignment="1" applyProtection="1">
      <alignment horizontal="right"/>
      <protection/>
    </xf>
    <xf numFmtId="0" fontId="0" fillId="0" borderId="84" xfId="0" applyBorder="1" applyAlignment="1" applyProtection="1">
      <alignment horizontal="right"/>
      <protection/>
    </xf>
    <xf numFmtId="43" fontId="4" fillId="0" borderId="75" xfId="0" applyNumberFormat="1" applyFont="1" applyBorder="1" applyAlignment="1" applyProtection="1">
      <alignment horizontal="center" vertical="center"/>
      <protection locked="0"/>
    </xf>
    <xf numFmtId="43" fontId="4" fillId="0" borderId="63" xfId="0" applyNumberFormat="1" applyFont="1" applyBorder="1" applyAlignment="1" applyProtection="1">
      <alignment horizontal="center" vertical="center"/>
      <protection locked="0"/>
    </xf>
    <xf numFmtId="43" fontId="4" fillId="0" borderId="83" xfId="0" applyNumberFormat="1" applyFont="1" applyBorder="1" applyAlignment="1" applyProtection="1">
      <alignment horizontal="center" vertical="center"/>
      <protection locked="0"/>
    </xf>
    <xf numFmtId="43" fontId="4" fillId="0" borderId="62" xfId="0" applyNumberFormat="1" applyFont="1" applyBorder="1" applyAlignment="1" applyProtection="1">
      <alignment horizontal="center" vertical="center"/>
      <protection locked="0"/>
    </xf>
    <xf numFmtId="0" fontId="63" fillId="0" borderId="0" xfId="0" applyFont="1" applyAlignment="1">
      <alignment horizontal="right"/>
    </xf>
    <xf numFmtId="43" fontId="63" fillId="0" borderId="0" xfId="0" applyNumberFormat="1" applyFont="1" applyAlignment="1">
      <alignment horizontal="left"/>
    </xf>
    <xf numFmtId="164" fontId="0" fillId="0" borderId="0" xfId="0" applyNumberFormat="1" applyFont="1" applyAlignment="1">
      <alignment horizontal="right"/>
    </xf>
    <xf numFmtId="43" fontId="0" fillId="0" borderId="0" xfId="0" applyNumberFormat="1" applyFont="1" applyAlignment="1">
      <alignment horizontal="left"/>
    </xf>
    <xf numFmtId="43" fontId="0" fillId="0" borderId="0" xfId="0" applyNumberFormat="1" applyFont="1" applyAlignment="1">
      <alignment horizontal="right"/>
    </xf>
    <xf numFmtId="43" fontId="28" fillId="0" borderId="85" xfId="0" applyNumberFormat="1" applyFont="1" applyBorder="1" applyAlignment="1">
      <alignment horizontal="center" vertical="center"/>
    </xf>
    <xf numFmtId="43" fontId="28" fillId="0" borderId="86" xfId="0" applyNumberFormat="1" applyFont="1" applyBorder="1" applyAlignment="1">
      <alignment horizontal="center" vertical="center"/>
    </xf>
    <xf numFmtId="0" fontId="28" fillId="0" borderId="87" xfId="0" applyFont="1" applyBorder="1" applyAlignment="1">
      <alignment horizontal="center"/>
    </xf>
    <xf numFmtId="0" fontId="28" fillId="0" borderId="45" xfId="0" applyFont="1" applyBorder="1" applyAlignment="1">
      <alignment horizontal="center"/>
    </xf>
    <xf numFmtId="0" fontId="28" fillId="0" borderId="35" xfId="0" applyFont="1" applyBorder="1" applyAlignment="1">
      <alignment/>
    </xf>
    <xf numFmtId="0" fontId="56" fillId="0" borderId="30" xfId="0" applyFont="1" applyBorder="1" applyAlignment="1">
      <alignment/>
    </xf>
    <xf numFmtId="0" fontId="54" fillId="0" borderId="28" xfId="0" applyFont="1" applyBorder="1" applyAlignment="1">
      <alignment horizontal="left"/>
    </xf>
    <xf numFmtId="0" fontId="54" fillId="0" borderId="88" xfId="0" applyFont="1" applyBorder="1" applyAlignment="1">
      <alignment horizontal="left"/>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xf>
    <xf numFmtId="0" fontId="0" fillId="0" borderId="93" xfId="0" applyBorder="1" applyAlignment="1">
      <alignment horizontal="center"/>
    </xf>
    <xf numFmtId="43" fontId="54" fillId="0" borderId="51" xfId="0" applyNumberFormat="1" applyFont="1" applyBorder="1" applyAlignment="1">
      <alignment horizontal="center"/>
    </xf>
    <xf numFmtId="0" fontId="54" fillId="0" borderId="43" xfId="0" applyFont="1" applyBorder="1" applyAlignment="1">
      <alignment horizontal="center"/>
    </xf>
    <xf numFmtId="0" fontId="0" fillId="0" borderId="94" xfId="0" applyBorder="1" applyAlignment="1">
      <alignment horizontal="left"/>
    </xf>
    <xf numFmtId="0" fontId="0" fillId="0" borderId="10" xfId="0" applyBorder="1" applyAlignment="1">
      <alignment horizontal="left"/>
    </xf>
    <xf numFmtId="43" fontId="0" fillId="0" borderId="60" xfId="0" applyNumberFormat="1" applyBorder="1" applyAlignment="1">
      <alignment horizontal="left" vertical="center"/>
    </xf>
    <xf numFmtId="43" fontId="0" fillId="0" borderId="95" xfId="0" applyNumberFormat="1" applyBorder="1" applyAlignment="1">
      <alignment horizontal="left" vertical="center"/>
    </xf>
    <xf numFmtId="43" fontId="0" fillId="0" borderId="59" xfId="0" applyNumberFormat="1" applyBorder="1" applyAlignment="1">
      <alignment horizontal="left" vertical="center"/>
    </xf>
    <xf numFmtId="43" fontId="0" fillId="0" borderId="66" xfId="0" applyNumberFormat="1" applyBorder="1" applyAlignment="1">
      <alignment horizontal="center"/>
    </xf>
    <xf numFmtId="0" fontId="0" fillId="0" borderId="66" xfId="0" applyBorder="1" applyAlignment="1">
      <alignment horizontal="center"/>
    </xf>
    <xf numFmtId="43" fontId="0" fillId="0" borderId="10" xfId="0" applyNumberFormat="1" applyBorder="1" applyAlignment="1">
      <alignment horizontal="center"/>
    </xf>
    <xf numFmtId="0" fontId="0" fillId="0" borderId="96" xfId="0" applyBorder="1" applyAlignment="1">
      <alignment horizontal="center"/>
    </xf>
    <xf numFmtId="0" fontId="54" fillId="0" borderId="94" xfId="0" applyFont="1" applyBorder="1" applyAlignment="1">
      <alignment horizontal="left"/>
    </xf>
    <xf numFmtId="0" fontId="54" fillId="0" borderId="10" xfId="0" applyFont="1" applyBorder="1" applyAlignment="1">
      <alignment horizontal="left"/>
    </xf>
    <xf numFmtId="0" fontId="0" fillId="0" borderId="60" xfId="0" applyBorder="1" applyAlignment="1">
      <alignment horizontal="center" vertical="center"/>
    </xf>
    <xf numFmtId="0" fontId="0" fillId="0" borderId="95" xfId="0" applyBorder="1" applyAlignment="1">
      <alignment horizontal="center" vertical="center"/>
    </xf>
    <xf numFmtId="43" fontId="54" fillId="0" borderId="44" xfId="0" applyNumberFormat="1" applyFont="1" applyBorder="1" applyAlignment="1">
      <alignment/>
    </xf>
    <xf numFmtId="0" fontId="54" fillId="0" borderId="47" xfId="0" applyFont="1" applyBorder="1" applyAlignment="1">
      <alignment/>
    </xf>
    <xf numFmtId="43" fontId="0" fillId="0" borderId="68" xfId="0" applyNumberFormat="1" applyBorder="1" applyAlignment="1">
      <alignment horizontal="center"/>
    </xf>
    <xf numFmtId="0" fontId="0" fillId="0" borderId="97" xfId="0" applyBorder="1" applyAlignment="1">
      <alignment horizontal="center"/>
    </xf>
    <xf numFmtId="0" fontId="54" fillId="0" borderId="51" xfId="0" applyFont="1" applyBorder="1" applyAlignment="1">
      <alignment horizontal="left" vertical="top"/>
    </xf>
    <xf numFmtId="0" fontId="54" fillId="0" borderId="98" xfId="0" applyFont="1" applyBorder="1" applyAlignment="1">
      <alignment horizontal="left" vertical="top"/>
    </xf>
    <xf numFmtId="0" fontId="0" fillId="0" borderId="46" xfId="0" applyBorder="1" applyAlignment="1">
      <alignment horizontal="center"/>
    </xf>
    <xf numFmtId="0" fontId="0" fillId="0" borderId="87" xfId="0" applyBorder="1" applyAlignment="1">
      <alignment horizontal="center"/>
    </xf>
    <xf numFmtId="0" fontId="0" fillId="0" borderId="45" xfId="0" applyBorder="1" applyAlignment="1">
      <alignment horizontal="center"/>
    </xf>
    <xf numFmtId="0" fontId="0" fillId="0" borderId="98" xfId="0" applyBorder="1" applyAlignment="1">
      <alignment horizontal="center" vertical="center" wrapText="1"/>
    </xf>
    <xf numFmtId="0" fontId="0" fillId="0" borderId="98" xfId="0" applyBorder="1" applyAlignment="1">
      <alignment horizontal="center" vertical="center"/>
    </xf>
    <xf numFmtId="0" fontId="0" fillId="0" borderId="43" xfId="0" applyBorder="1" applyAlignment="1">
      <alignment horizontal="center" vertical="center"/>
    </xf>
    <xf numFmtId="0" fontId="0" fillId="0" borderId="99" xfId="0" applyBorder="1" applyAlignment="1">
      <alignment horizontal="left"/>
    </xf>
    <xf numFmtId="0" fontId="0" fillId="0" borderId="54" xfId="0" applyBorder="1" applyAlignment="1">
      <alignment horizontal="left"/>
    </xf>
    <xf numFmtId="43" fontId="0" fillId="0" borderId="100" xfId="0" applyNumberFormat="1" applyBorder="1" applyAlignment="1">
      <alignment horizontal="center" vertical="center"/>
    </xf>
    <xf numFmtId="43" fontId="0" fillId="0" borderId="101" xfId="0" applyNumberFormat="1" applyBorder="1" applyAlignment="1">
      <alignment horizontal="center" vertical="center"/>
    </xf>
    <xf numFmtId="43" fontId="0" fillId="0" borderId="102" xfId="0" applyNumberFormat="1" applyBorder="1" applyAlignment="1">
      <alignment horizontal="center" vertical="center"/>
    </xf>
    <xf numFmtId="43" fontId="0" fillId="0" borderId="54" xfId="0" applyNumberFormat="1" applyBorder="1" applyAlignment="1">
      <alignment horizontal="center"/>
    </xf>
    <xf numFmtId="0" fontId="0" fillId="0" borderId="54" xfId="0" applyBorder="1" applyAlignment="1">
      <alignment horizontal="center"/>
    </xf>
    <xf numFmtId="0" fontId="0" fillId="0" borderId="103" xfId="0" applyBorder="1" applyAlignment="1">
      <alignment horizontal="center"/>
    </xf>
    <xf numFmtId="0" fontId="63" fillId="0" borderId="0" xfId="0" applyFont="1" applyAlignment="1">
      <alignment horizontal="left"/>
    </xf>
    <xf numFmtId="164" fontId="58" fillId="0" borderId="0" xfId="0" applyNumberFormat="1" applyFont="1" applyAlignment="1">
      <alignment horizontal="center"/>
    </xf>
    <xf numFmtId="0" fontId="58" fillId="0" borderId="0" xfId="0" applyFont="1" applyAlignment="1">
      <alignment horizontal="right"/>
    </xf>
    <xf numFmtId="0" fontId="58" fillId="0" borderId="0" xfId="0" applyFont="1" applyAlignment="1">
      <alignment horizontal="left"/>
    </xf>
    <xf numFmtId="0" fontId="0" fillId="0" borderId="60" xfId="0" applyBorder="1" applyAlignment="1">
      <alignment horizontal="center"/>
    </xf>
    <xf numFmtId="0" fontId="0" fillId="0" borderId="95" xfId="0" applyBorder="1" applyAlignment="1">
      <alignment horizontal="center"/>
    </xf>
    <xf numFmtId="0" fontId="0" fillId="0" borderId="59" xfId="0" applyBorder="1" applyAlignment="1">
      <alignment horizontal="center"/>
    </xf>
    <xf numFmtId="0" fontId="0" fillId="0" borderId="10" xfId="0" applyBorder="1" applyAlignment="1">
      <alignment horizontal="center"/>
    </xf>
    <xf numFmtId="0" fontId="0" fillId="0" borderId="0" xfId="0" applyAlignment="1">
      <alignment horizontal="left" vertical="center" wrapText="1"/>
    </xf>
    <xf numFmtId="0" fontId="57" fillId="0" borderId="49" xfId="0" applyFont="1" applyBorder="1" applyAlignment="1" applyProtection="1">
      <alignment horizontal="left"/>
      <protection locked="0"/>
    </xf>
    <xf numFmtId="0" fontId="57" fillId="0" borderId="15" xfId="0" applyFont="1" applyBorder="1" applyAlignment="1" applyProtection="1">
      <alignment horizontal="left"/>
      <protection locked="0"/>
    </xf>
    <xf numFmtId="164" fontId="57" fillId="0" borderId="15" xfId="0" applyNumberFormat="1" applyFont="1" applyBorder="1" applyAlignment="1" applyProtection="1">
      <alignment horizontal="left"/>
      <protection locked="0"/>
    </xf>
    <xf numFmtId="164" fontId="68" fillId="0" borderId="76" xfId="0" applyNumberFormat="1" applyFont="1" applyBorder="1" applyAlignment="1" applyProtection="1">
      <alignment horizontal="left"/>
      <protection locked="0"/>
    </xf>
    <xf numFmtId="0" fontId="56" fillId="0" borderId="65" xfId="0" applyFont="1" applyFill="1" applyBorder="1" applyAlignment="1" applyProtection="1">
      <alignment horizontal="center" vertical="center"/>
      <protection/>
    </xf>
    <xf numFmtId="0" fontId="56" fillId="0" borderId="79" xfId="0" applyFont="1" applyFill="1" applyBorder="1" applyAlignment="1" applyProtection="1">
      <alignment horizontal="center" vertical="center"/>
      <protection/>
    </xf>
    <xf numFmtId="0" fontId="56" fillId="0" borderId="80" xfId="0" applyFont="1" applyFill="1" applyBorder="1" applyAlignment="1" applyProtection="1">
      <alignment horizontal="center" vertical="center"/>
      <protection/>
    </xf>
    <xf numFmtId="0" fontId="56" fillId="0" borderId="66" xfId="0" applyFont="1" applyFill="1" applyBorder="1" applyAlignment="1" applyProtection="1">
      <alignment horizontal="center"/>
      <protection/>
    </xf>
    <xf numFmtId="0" fontId="56" fillId="0" borderId="67" xfId="0" applyFont="1" applyFill="1" applyBorder="1" applyAlignment="1" applyProtection="1">
      <alignment horizontal="center"/>
      <protection/>
    </xf>
    <xf numFmtId="43" fontId="4" fillId="0" borderId="74" xfId="0" applyNumberFormat="1" applyFont="1" applyBorder="1" applyAlignment="1" applyProtection="1">
      <alignment horizontal="center" vertical="center" wrapText="1"/>
      <protection locked="0"/>
    </xf>
    <xf numFmtId="0" fontId="56" fillId="0" borderId="66" xfId="0" applyFont="1" applyBorder="1" applyAlignment="1" applyProtection="1">
      <alignment horizontal="center" vertical="center"/>
      <protection/>
    </xf>
    <xf numFmtId="43" fontId="4" fillId="0" borderId="104" xfId="0" applyNumberFormat="1" applyFont="1" applyBorder="1" applyAlignment="1" applyProtection="1">
      <alignment horizontal="center" vertical="center" wrapText="1"/>
      <protection locked="0"/>
    </xf>
    <xf numFmtId="43" fontId="4" fillId="0" borderId="105" xfId="0" applyNumberFormat="1" applyFont="1" applyBorder="1" applyAlignment="1" applyProtection="1">
      <alignment horizontal="center" vertical="center" wrapText="1"/>
      <protection locked="0"/>
    </xf>
    <xf numFmtId="0" fontId="57" fillId="0" borderId="49" xfId="0" applyFont="1" applyBorder="1" applyAlignment="1">
      <alignment horizontal="left"/>
    </xf>
    <xf numFmtId="0" fontId="57" fillId="0" borderId="15" xfId="0" applyFont="1" applyBorder="1" applyAlignment="1">
      <alignment horizontal="left"/>
    </xf>
    <xf numFmtId="164" fontId="57" fillId="0" borderId="15" xfId="0" applyNumberFormat="1" applyFont="1" applyBorder="1" applyAlignment="1">
      <alignment horizontal="left"/>
    </xf>
    <xf numFmtId="164" fontId="68" fillId="0" borderId="76" xfId="0" applyNumberFormat="1" applyFont="1" applyBorder="1" applyAlignment="1">
      <alignment horizontal="left"/>
    </xf>
    <xf numFmtId="0" fontId="57" fillId="0" borderId="77" xfId="0" applyFont="1" applyBorder="1" applyAlignment="1">
      <alignment horizontal="left"/>
    </xf>
    <xf numFmtId="0" fontId="68" fillId="0" borderId="78" xfId="0" applyFont="1" applyBorder="1" applyAlignment="1">
      <alignment horizontal="left"/>
    </xf>
    <xf numFmtId="0" fontId="68" fillId="0" borderId="73" xfId="0" applyFont="1" applyBorder="1" applyAlignment="1">
      <alignment horizontal="left"/>
    </xf>
    <xf numFmtId="0" fontId="56" fillId="0" borderId="65" xfId="0" applyFont="1" applyFill="1" applyBorder="1" applyAlignment="1">
      <alignment horizontal="center" vertical="center"/>
    </xf>
    <xf numFmtId="0" fontId="56" fillId="0" borderId="79" xfId="0" applyFont="1" applyFill="1" applyBorder="1" applyAlignment="1">
      <alignment horizontal="center" vertical="center"/>
    </xf>
    <xf numFmtId="0" fontId="56" fillId="0" borderId="80" xfId="0" applyFont="1" applyFill="1" applyBorder="1" applyAlignment="1">
      <alignment horizontal="center" vertical="center"/>
    </xf>
    <xf numFmtId="0" fontId="56" fillId="0" borderId="66" xfId="0" applyFont="1" applyFill="1" applyBorder="1" applyAlignment="1">
      <alignment horizontal="center" vertical="center"/>
    </xf>
    <xf numFmtId="0" fontId="56" fillId="0" borderId="20" xfId="0" applyFont="1" applyBorder="1" applyAlignment="1">
      <alignment horizontal="center" vertical="center"/>
    </xf>
    <xf numFmtId="0" fontId="56" fillId="0" borderId="81" xfId="0" applyFont="1" applyBorder="1" applyAlignment="1">
      <alignment horizontal="center" vertical="center"/>
    </xf>
    <xf numFmtId="0" fontId="56" fillId="0" borderId="10" xfId="0" applyFont="1" applyBorder="1" applyAlignment="1">
      <alignment horizontal="center"/>
    </xf>
    <xf numFmtId="0" fontId="56" fillId="0" borderId="66" xfId="0" applyFont="1" applyFill="1" applyBorder="1" applyAlignment="1">
      <alignment horizontal="center"/>
    </xf>
    <xf numFmtId="0" fontId="56" fillId="0" borderId="67" xfId="0" applyFont="1" applyFill="1" applyBorder="1" applyAlignment="1">
      <alignment horizontal="center"/>
    </xf>
    <xf numFmtId="0" fontId="0" fillId="0" borderId="78" xfId="0" applyBorder="1" applyAlignment="1">
      <alignment horizontal="left"/>
    </xf>
    <xf numFmtId="0" fontId="0" fillId="0" borderId="73" xfId="0" applyBorder="1" applyAlignment="1">
      <alignment horizontal="left"/>
    </xf>
    <xf numFmtId="0" fontId="56" fillId="0" borderId="66" xfId="0" applyFont="1" applyBorder="1" applyAlignment="1">
      <alignment horizontal="center" vertical="center" wrapText="1"/>
    </xf>
    <xf numFmtId="0" fontId="56" fillId="0" borderId="81" xfId="0" applyFont="1" applyBorder="1" applyAlignment="1">
      <alignment horizontal="center" vertical="center" wrapText="1"/>
    </xf>
    <xf numFmtId="0" fontId="56" fillId="0" borderId="66" xfId="0" applyFont="1" applyBorder="1" applyAlignment="1">
      <alignment horizontal="center" vertical="center"/>
    </xf>
    <xf numFmtId="0" fontId="0" fillId="0" borderId="24" xfId="0" applyBorder="1" applyAlignment="1">
      <alignment horizontal="right"/>
    </xf>
    <xf numFmtId="0" fontId="0" fillId="0" borderId="25" xfId="0" applyBorder="1" applyAlignment="1">
      <alignment horizontal="right"/>
    </xf>
    <xf numFmtId="0" fontId="0" fillId="0" borderId="84" xfId="0" applyBorder="1" applyAlignment="1">
      <alignment horizontal="right"/>
    </xf>
    <xf numFmtId="0" fontId="0" fillId="0" borderId="0" xfId="0" applyFont="1" applyAlignment="1">
      <alignment horizontal="right"/>
    </xf>
    <xf numFmtId="0" fontId="0" fillId="0" borderId="0" xfId="0" applyFont="1" applyAlignment="1">
      <alignment horizontal="left"/>
    </xf>
    <xf numFmtId="0" fontId="23" fillId="0" borderId="85" xfId="0" applyFont="1" applyBorder="1" applyAlignment="1">
      <alignment horizontal="center" vertical="center"/>
    </xf>
    <xf numFmtId="0" fontId="23" fillId="0" borderId="86" xfId="0" applyFont="1" applyBorder="1" applyAlignment="1">
      <alignment horizontal="center" vertical="center"/>
    </xf>
    <xf numFmtId="0" fontId="23" fillId="0" borderId="35" xfId="0" applyFont="1" applyBorder="1" applyAlignment="1">
      <alignment/>
    </xf>
    <xf numFmtId="0" fontId="0" fillId="0" borderId="30" xfId="0" applyFont="1" applyBorder="1" applyAlignment="1">
      <alignment/>
    </xf>
    <xf numFmtId="0" fontId="23" fillId="0" borderId="87" xfId="0" applyFont="1" applyBorder="1" applyAlignment="1">
      <alignment horizontal="center"/>
    </xf>
    <xf numFmtId="0" fontId="23" fillId="0" borderId="45" xfId="0" applyFont="1" applyBorder="1" applyAlignment="1">
      <alignment horizontal="center"/>
    </xf>
    <xf numFmtId="0" fontId="58" fillId="0" borderId="0" xfId="0" applyFont="1" applyAlignment="1">
      <alignment horizontal="center"/>
    </xf>
    <xf numFmtId="0" fontId="0" fillId="0" borderId="0" xfId="0"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19050</xdr:colOff>
      <xdr:row>40</xdr:row>
      <xdr:rowOff>161925</xdr:rowOff>
    </xdr:to>
    <xdr:pic>
      <xdr:nvPicPr>
        <xdr:cNvPr id="1" name="Picture 1"/>
        <xdr:cNvPicPr preferRelativeResize="1">
          <a:picLocks noChangeAspect="1"/>
        </xdr:cNvPicPr>
      </xdr:nvPicPr>
      <xdr:blipFill>
        <a:blip r:embed="rId1"/>
        <a:stretch>
          <a:fillRect/>
        </a:stretch>
      </xdr:blipFill>
      <xdr:spPr>
        <a:xfrm>
          <a:off x="0" y="0"/>
          <a:ext cx="5334000" cy="778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2066925</xdr:colOff>
      <xdr:row>0</xdr:row>
      <xdr:rowOff>76200</xdr:rowOff>
    </xdr:from>
    <xdr:to>
      <xdr:col>0</xdr:col>
      <xdr:colOff>3933825</xdr:colOff>
      <xdr:row>0</xdr:row>
      <xdr:rowOff>619125</xdr:rowOff>
    </xdr:to>
    <xdr:pic>
      <xdr:nvPicPr>
        <xdr:cNvPr id="1" name="Picture 1"/>
        <xdr:cNvPicPr preferRelativeResize="1">
          <a:picLocks noChangeAspect="1"/>
        </xdr:cNvPicPr>
      </xdr:nvPicPr>
      <xdr:blipFill>
        <a:blip r:embed="rId1"/>
        <a:stretch>
          <a:fillRect/>
        </a:stretch>
      </xdr:blipFill>
      <xdr:spPr>
        <a:xfrm>
          <a:off x="2066925" y="76200"/>
          <a:ext cx="18669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workbookViewId="0" topLeftCell="A18">
      <selection activeCell="H45" sqref="H45"/>
    </sheetView>
  </sheetViews>
  <sheetFormatPr defaultColWidth="8.8515625" defaultRowHeight="15"/>
  <sheetData/>
  <sheetProtection sheet="1"/>
  <printOptions/>
  <pageMargins left="0.7" right="0.7" top="0.75" bottom="0.75" header="0.3" footer="0.3"/>
  <pageSetup fitToWidth="0" orientation="portrait" paperSize="9"/>
  <headerFooter alignWithMargins="0">
    <oddFooter>&amp;L&amp;9©catalystforgrowth.com.au 2012&amp;R&amp;9www.catalystforgrowth.com.au</oddFooter>
  </headerFooter>
  <colBreaks count="1" manualBreakCount="1">
    <brk id="12" max="65535" man="1"/>
  </colBreaks>
  <drawing r:id="rId1"/>
</worksheet>
</file>

<file path=xl/worksheets/sheet10.xml><?xml version="1.0" encoding="utf-8"?>
<worksheet xmlns="http://schemas.openxmlformats.org/spreadsheetml/2006/main" xmlns:r="http://schemas.openxmlformats.org/officeDocument/2006/relationships">
  <dimension ref="A1:AL50"/>
  <sheetViews>
    <sheetView workbookViewId="0" topLeftCell="A1">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2" width="8.8515625" style="0" customWidth="1"/>
    <col min="33" max="33" width="10.421875" style="0" customWidth="1"/>
    <col min="34" max="34" width="5.7109375" style="0" customWidth="1"/>
    <col min="35" max="36" width="8.8515625" style="0" customWidth="1"/>
    <col min="37" max="37" width="10.140625" style="0" customWidth="1"/>
    <col min="38" max="38" width="10.28125" style="0" customWidth="1"/>
  </cols>
  <sheetData>
    <row r="1" spans="1:38" ht="15.75" thickBot="1">
      <c r="A1" s="398" t="str">
        <f>July!A1</f>
        <v>Business Name: </v>
      </c>
      <c r="B1" s="399"/>
      <c r="C1" s="8"/>
      <c r="D1" s="400" t="s">
        <v>30</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20.25"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76"/>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11.xml><?xml version="1.0" encoding="utf-8"?>
<worksheet xmlns="http://schemas.openxmlformats.org/spreadsheetml/2006/main" xmlns:r="http://schemas.openxmlformats.org/officeDocument/2006/relationships">
  <dimension ref="A1:AL50"/>
  <sheetViews>
    <sheetView workbookViewId="0" topLeftCell="A1">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2" width="8.8515625" style="0" customWidth="1"/>
    <col min="33" max="33" width="10.421875" style="0" customWidth="1"/>
    <col min="34" max="34" width="5.7109375" style="0" customWidth="1"/>
    <col min="35" max="36" width="8.8515625" style="0" customWidth="1"/>
    <col min="37" max="37" width="10.421875" style="0" customWidth="1"/>
    <col min="38" max="38" width="10.28125" style="0" customWidth="1"/>
  </cols>
  <sheetData>
    <row r="1" spans="1:38" ht="15.75" thickBot="1">
      <c r="A1" s="398" t="str">
        <f>July!A1</f>
        <v>Business Name: </v>
      </c>
      <c r="B1" s="399"/>
      <c r="C1" s="8"/>
      <c r="D1" s="400" t="s">
        <v>31</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20.25"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76"/>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12.xml><?xml version="1.0" encoding="utf-8"?>
<worksheet xmlns="http://schemas.openxmlformats.org/spreadsheetml/2006/main" xmlns:r="http://schemas.openxmlformats.org/officeDocument/2006/relationships">
  <dimension ref="A1:AL50"/>
  <sheetViews>
    <sheetView workbookViewId="0" topLeftCell="A28">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2" width="8.8515625" style="0" customWidth="1"/>
    <col min="33" max="33" width="10.421875" style="0" customWidth="1"/>
    <col min="34" max="34" width="5.7109375" style="0" customWidth="1"/>
    <col min="35" max="36" width="8.8515625" style="0" customWidth="1"/>
    <col min="37" max="37" width="10.28125" style="0" customWidth="1"/>
    <col min="38" max="38" width="10.00390625" style="0" customWidth="1"/>
  </cols>
  <sheetData>
    <row r="1" spans="1:38" ht="15.75" thickBot="1">
      <c r="A1" s="398" t="str">
        <f>July!A1</f>
        <v>Business Name: </v>
      </c>
      <c r="B1" s="399"/>
      <c r="C1" s="8"/>
      <c r="D1" s="400" t="s">
        <v>32</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20.25"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76"/>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13.xml><?xml version="1.0" encoding="utf-8"?>
<worksheet xmlns="http://schemas.openxmlformats.org/spreadsheetml/2006/main" xmlns:r="http://schemas.openxmlformats.org/officeDocument/2006/relationships">
  <dimension ref="A1:AL50"/>
  <sheetViews>
    <sheetView workbookViewId="0" topLeftCell="A1">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2" width="8.8515625" style="0" customWidth="1"/>
    <col min="33" max="33" width="10.28125" style="0" customWidth="1"/>
    <col min="34" max="34" width="5.7109375" style="0" customWidth="1"/>
    <col min="35" max="36" width="8.8515625" style="0" customWidth="1"/>
    <col min="37" max="37" width="10.421875" style="0" customWidth="1"/>
    <col min="38" max="38" width="10.28125" style="0" customWidth="1"/>
  </cols>
  <sheetData>
    <row r="1" spans="1:38" ht="15.75" thickBot="1">
      <c r="A1" s="398" t="str">
        <f>July!A1</f>
        <v>Business Name: </v>
      </c>
      <c r="B1" s="399"/>
      <c r="C1" s="8"/>
      <c r="D1" s="400" t="s">
        <v>33</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20.25"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76"/>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14.xml><?xml version="1.0" encoding="utf-8"?>
<worksheet xmlns="http://schemas.openxmlformats.org/spreadsheetml/2006/main" xmlns:r="http://schemas.openxmlformats.org/officeDocument/2006/relationships">
  <dimension ref="A1:AL50"/>
  <sheetViews>
    <sheetView workbookViewId="0" topLeftCell="A18">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2" width="8.8515625" style="0" customWidth="1"/>
    <col min="33" max="33" width="10.28125" style="0" customWidth="1"/>
    <col min="34" max="34" width="5.7109375" style="0" customWidth="1"/>
    <col min="35" max="36" width="8.8515625" style="0" customWidth="1"/>
    <col min="37" max="37" width="10.421875" style="0" customWidth="1"/>
    <col min="38" max="38" width="10.28125" style="0" customWidth="1"/>
  </cols>
  <sheetData>
    <row r="1" spans="1:38" ht="15.75" thickBot="1">
      <c r="A1" s="398" t="str">
        <f>July!A1</f>
        <v>Business Name: </v>
      </c>
      <c r="B1" s="399"/>
      <c r="C1" s="8"/>
      <c r="D1" s="400" t="s">
        <v>34</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20.25"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76"/>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15.xml><?xml version="1.0" encoding="utf-8"?>
<worksheet xmlns="http://schemas.openxmlformats.org/spreadsheetml/2006/main" xmlns:r="http://schemas.openxmlformats.org/officeDocument/2006/relationships">
  <dimension ref="A1:AL50"/>
  <sheetViews>
    <sheetView workbookViewId="0" topLeftCell="A1">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2" width="8.8515625" style="0" customWidth="1"/>
    <col min="33" max="33" width="10.28125" style="0" customWidth="1"/>
    <col min="34" max="34" width="5.7109375" style="0" customWidth="1"/>
    <col min="35" max="36" width="8.8515625" style="0" customWidth="1"/>
    <col min="37" max="38" width="10.28125" style="0" customWidth="1"/>
  </cols>
  <sheetData>
    <row r="1" spans="1:38" ht="15.75" thickBot="1">
      <c r="A1" s="398" t="str">
        <f>July!A1</f>
        <v>Business Name: </v>
      </c>
      <c r="B1" s="399"/>
      <c r="C1" s="8"/>
      <c r="D1" s="400" t="s">
        <v>35</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20.25"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76"/>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16.xml><?xml version="1.0" encoding="utf-8"?>
<worksheet xmlns="http://schemas.openxmlformats.org/spreadsheetml/2006/main" xmlns:r="http://schemas.openxmlformats.org/officeDocument/2006/relationships">
  <dimension ref="A1:AL50"/>
  <sheetViews>
    <sheetView workbookViewId="0" topLeftCell="A1">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2" width="8.8515625" style="0" customWidth="1"/>
    <col min="33" max="33" width="10.421875" style="0" customWidth="1"/>
    <col min="34" max="34" width="5.7109375" style="0" customWidth="1"/>
    <col min="35" max="36" width="8.8515625" style="0" customWidth="1"/>
    <col min="37" max="38" width="10.28125" style="0" customWidth="1"/>
  </cols>
  <sheetData>
    <row r="1" spans="1:38" ht="15.75" thickBot="1">
      <c r="A1" s="398" t="str">
        <f>July!A1</f>
        <v>Business Name: </v>
      </c>
      <c r="B1" s="399"/>
      <c r="C1" s="8"/>
      <c r="D1" s="400" t="s">
        <v>36</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20.25"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76"/>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17.xml><?xml version="1.0" encoding="utf-8"?>
<worksheet xmlns="http://schemas.openxmlformats.org/spreadsheetml/2006/main" xmlns:r="http://schemas.openxmlformats.org/officeDocument/2006/relationships">
  <dimension ref="A1:AL50"/>
  <sheetViews>
    <sheetView workbookViewId="0" topLeftCell="A1">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2" width="8.8515625" style="0" customWidth="1"/>
    <col min="33" max="33" width="10.28125" style="0" customWidth="1"/>
    <col min="34" max="34" width="5.7109375" style="0" customWidth="1"/>
    <col min="35" max="36" width="8.8515625" style="0" customWidth="1"/>
    <col min="37" max="38" width="10.28125" style="0" customWidth="1"/>
  </cols>
  <sheetData>
    <row r="1" spans="1:38" ht="15.75" thickBot="1">
      <c r="A1" s="398" t="str">
        <f>July!A1</f>
        <v>Business Name: </v>
      </c>
      <c r="B1" s="399"/>
      <c r="C1" s="8"/>
      <c r="D1" s="400" t="s">
        <v>37</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21"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76"/>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18.xml><?xml version="1.0" encoding="utf-8"?>
<worksheet xmlns="http://schemas.openxmlformats.org/spreadsheetml/2006/main" xmlns:r="http://schemas.openxmlformats.org/officeDocument/2006/relationships">
  <dimension ref="A1:AL50"/>
  <sheetViews>
    <sheetView workbookViewId="0" topLeftCell="A20">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2" width="8.8515625" style="0" customWidth="1"/>
    <col min="33" max="33" width="10.28125" style="0" customWidth="1"/>
    <col min="34" max="34" width="5.8515625" style="0" customWidth="1"/>
    <col min="35" max="36" width="8.8515625" style="0" customWidth="1"/>
    <col min="37" max="38" width="10.28125" style="0" customWidth="1"/>
  </cols>
  <sheetData>
    <row r="1" spans="1:38" ht="15.75" thickBot="1">
      <c r="A1" s="398" t="str">
        <f>July!A1</f>
        <v>Business Name: </v>
      </c>
      <c r="B1" s="399"/>
      <c r="C1" s="8"/>
      <c r="D1" s="400" t="s">
        <v>38</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20.25"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150"/>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S2:S3"/>
    <mergeCell ref="T2:T3"/>
    <mergeCell ref="AB2:AC3"/>
    <mergeCell ref="X2:X3"/>
    <mergeCell ref="Y2:Y3"/>
    <mergeCell ref="Z2:Z3"/>
    <mergeCell ref="AA2:AA3"/>
    <mergeCell ref="W2:W3"/>
    <mergeCell ref="U2:U3"/>
    <mergeCell ref="V2:V3"/>
    <mergeCell ref="A50:C50"/>
    <mergeCell ref="A3:E3"/>
    <mergeCell ref="L2:L3"/>
    <mergeCell ref="M2:M3"/>
    <mergeCell ref="P2:P3"/>
    <mergeCell ref="N2:N3"/>
    <mergeCell ref="O2:O3"/>
    <mergeCell ref="I3:I4"/>
    <mergeCell ref="H3:H4"/>
    <mergeCell ref="Q2:Q3"/>
    <mergeCell ref="R2:R3"/>
    <mergeCell ref="A1:B1"/>
    <mergeCell ref="D1:E1"/>
    <mergeCell ref="F50:H50"/>
    <mergeCell ref="F1:K1"/>
    <mergeCell ref="H2:I2"/>
    <mergeCell ref="J2:K2"/>
    <mergeCell ref="F2:F4"/>
    <mergeCell ref="G2:G4"/>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19.xml><?xml version="1.0" encoding="utf-8"?>
<worksheet xmlns="http://schemas.openxmlformats.org/spreadsheetml/2006/main" xmlns:r="http://schemas.openxmlformats.org/officeDocument/2006/relationships">
  <dimension ref="A1:AD40"/>
  <sheetViews>
    <sheetView workbookViewId="0" topLeftCell="A1">
      <selection activeCell="P37" sqref="P37"/>
    </sheetView>
  </sheetViews>
  <sheetFormatPr defaultColWidth="8.8515625" defaultRowHeight="15"/>
  <cols>
    <col min="1" max="1" width="26.00390625" style="0" customWidth="1"/>
    <col min="2" max="15" width="9.7109375" style="0" customWidth="1"/>
    <col min="16" max="16" width="26.00390625" style="0" customWidth="1"/>
    <col min="17" max="30" width="9.7109375" style="0" customWidth="1"/>
  </cols>
  <sheetData>
    <row r="1" spans="1:30" ht="19.5">
      <c r="A1" s="323" t="str">
        <f>July!A1</f>
        <v>Business Name: </v>
      </c>
      <c r="B1" s="323"/>
      <c r="C1" s="323"/>
      <c r="D1" s="323"/>
      <c r="E1" s="323"/>
      <c r="F1" s="323"/>
      <c r="G1" s="323"/>
      <c r="H1" s="376" t="s">
        <v>63</v>
      </c>
      <c r="I1" s="376"/>
      <c r="J1" s="376"/>
      <c r="K1" s="376"/>
      <c r="L1" s="376"/>
      <c r="M1" s="376"/>
      <c r="N1" s="376"/>
      <c r="O1" s="376"/>
      <c r="P1" s="323" t="str">
        <f>July!A1</f>
        <v>Business Name: </v>
      </c>
      <c r="Q1" s="323"/>
      <c r="R1" s="323"/>
      <c r="S1" s="323"/>
      <c r="T1" s="323"/>
      <c r="U1" s="323"/>
      <c r="V1" s="323"/>
      <c r="W1" s="376" t="s">
        <v>63</v>
      </c>
      <c r="X1" s="376"/>
      <c r="Y1" s="376"/>
      <c r="Z1" s="376"/>
      <c r="AA1" s="376"/>
      <c r="AB1" s="376"/>
      <c r="AC1" s="376"/>
      <c r="AD1" s="376"/>
    </row>
    <row r="2" spans="1:30" ht="13.5">
      <c r="A2" s="422" t="str">
        <f>July!D1</f>
        <v>July 201_</v>
      </c>
      <c r="B2" s="422"/>
      <c r="C2" s="422"/>
      <c r="D2" s="422"/>
      <c r="E2" s="422"/>
      <c r="F2" s="422"/>
      <c r="G2" s="48" t="s">
        <v>64</v>
      </c>
      <c r="H2" s="423" t="str">
        <f>December!D1</f>
        <v>December 201_</v>
      </c>
      <c r="I2" s="423"/>
      <c r="J2" s="423"/>
      <c r="K2" s="423"/>
      <c r="L2" s="423"/>
      <c r="M2" s="423"/>
      <c r="N2" s="423"/>
      <c r="O2" s="423"/>
      <c r="P2" s="22"/>
      <c r="Q2" s="22"/>
      <c r="R2" s="22"/>
      <c r="S2" s="422" t="str">
        <f>January!D1</f>
        <v>January 201_</v>
      </c>
      <c r="T2" s="422"/>
      <c r="U2" s="422"/>
      <c r="V2" s="22" t="s">
        <v>64</v>
      </c>
      <c r="W2" s="423" t="str">
        <f>June!D1</f>
        <v>June 201_</v>
      </c>
      <c r="X2" s="423"/>
      <c r="Y2" s="423"/>
      <c r="Z2" s="22"/>
      <c r="AA2" s="22"/>
      <c r="AB2" s="22"/>
      <c r="AC2" s="22"/>
      <c r="AD2" s="22"/>
    </row>
    <row r="3" spans="1:30" ht="15" thickBo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0" ht="15" thickTop="1">
      <c r="A4" s="426"/>
      <c r="B4" s="424" t="s">
        <v>51</v>
      </c>
      <c r="C4" s="425"/>
      <c r="D4" s="424" t="s">
        <v>52</v>
      </c>
      <c r="E4" s="425"/>
      <c r="F4" s="424" t="s">
        <v>53</v>
      </c>
      <c r="G4" s="425"/>
      <c r="H4" s="424" t="s">
        <v>54</v>
      </c>
      <c r="I4" s="425"/>
      <c r="J4" s="424" t="s">
        <v>55</v>
      </c>
      <c r="K4" s="425"/>
      <c r="L4" s="424" t="s">
        <v>56</v>
      </c>
      <c r="M4" s="425"/>
      <c r="N4" s="424" t="s">
        <v>39</v>
      </c>
      <c r="O4" s="425"/>
      <c r="P4" s="426"/>
      <c r="Q4" s="424" t="s">
        <v>57</v>
      </c>
      <c r="R4" s="425"/>
      <c r="S4" s="424" t="s">
        <v>58</v>
      </c>
      <c r="T4" s="425"/>
      <c r="U4" s="424" t="s">
        <v>59</v>
      </c>
      <c r="V4" s="425"/>
      <c r="W4" s="424" t="s">
        <v>60</v>
      </c>
      <c r="X4" s="425"/>
      <c r="Y4" s="424" t="s">
        <v>40</v>
      </c>
      <c r="Z4" s="425"/>
      <c r="AA4" s="424" t="s">
        <v>61</v>
      </c>
      <c r="AB4" s="425"/>
      <c r="AC4" s="424" t="s">
        <v>41</v>
      </c>
      <c r="AD4" s="425"/>
    </row>
    <row r="5" spans="1:30" ht="15" thickBot="1">
      <c r="A5" s="427"/>
      <c r="B5" s="24" t="s">
        <v>42</v>
      </c>
      <c r="C5" s="25" t="s">
        <v>43</v>
      </c>
      <c r="D5" s="24" t="s">
        <v>42</v>
      </c>
      <c r="E5" s="25" t="s">
        <v>43</v>
      </c>
      <c r="F5" s="24" t="s">
        <v>42</v>
      </c>
      <c r="G5" s="25" t="s">
        <v>43</v>
      </c>
      <c r="H5" s="24" t="s">
        <v>42</v>
      </c>
      <c r="I5" s="25" t="s">
        <v>43</v>
      </c>
      <c r="J5" s="24" t="s">
        <v>42</v>
      </c>
      <c r="K5" s="25" t="s">
        <v>43</v>
      </c>
      <c r="L5" s="24" t="s">
        <v>42</v>
      </c>
      <c r="M5" s="25" t="s">
        <v>43</v>
      </c>
      <c r="N5" s="24" t="s">
        <v>42</v>
      </c>
      <c r="O5" s="25" t="s">
        <v>43</v>
      </c>
      <c r="P5" s="427"/>
      <c r="Q5" s="24" t="s">
        <v>42</v>
      </c>
      <c r="R5" s="25" t="s">
        <v>43</v>
      </c>
      <c r="S5" s="24" t="s">
        <v>42</v>
      </c>
      <c r="T5" s="25" t="s">
        <v>43</v>
      </c>
      <c r="U5" s="24" t="s">
        <v>42</v>
      </c>
      <c r="V5" s="25" t="s">
        <v>43</v>
      </c>
      <c r="W5" s="24" t="s">
        <v>42</v>
      </c>
      <c r="X5" s="25" t="s">
        <v>43</v>
      </c>
      <c r="Y5" s="24" t="s">
        <v>42</v>
      </c>
      <c r="Z5" s="25" t="s">
        <v>43</v>
      </c>
      <c r="AA5" s="24" t="s">
        <v>42</v>
      </c>
      <c r="AB5" s="25" t="s">
        <v>43</v>
      </c>
      <c r="AC5" s="24" t="s">
        <v>42</v>
      </c>
      <c r="AD5" s="25" t="s">
        <v>43</v>
      </c>
    </row>
    <row r="6" spans="1:30" ht="15.75" thickBot="1" thickTop="1">
      <c r="A6" s="26" t="s">
        <v>47</v>
      </c>
      <c r="B6" s="50"/>
      <c r="C6" s="51">
        <f>July!D50</f>
        <v>0</v>
      </c>
      <c r="D6" s="52"/>
      <c r="E6" s="51">
        <f>August!D50</f>
        <v>0</v>
      </c>
      <c r="F6" s="52"/>
      <c r="G6" s="51">
        <f>September!D50</f>
        <v>0</v>
      </c>
      <c r="H6" s="52"/>
      <c r="I6" s="51">
        <f>October!D50</f>
        <v>0</v>
      </c>
      <c r="J6" s="52"/>
      <c r="K6" s="51">
        <f>November!D50</f>
        <v>0</v>
      </c>
      <c r="L6" s="52"/>
      <c r="M6" s="53">
        <f>December!D50</f>
        <v>0</v>
      </c>
      <c r="N6" s="29">
        <f>SUM(B6+D6+F6+H6+J6+L6)</f>
        <v>0</v>
      </c>
      <c r="O6" s="49">
        <f>SUM(C6+E6+G6+I6+K6+M6)</f>
        <v>0</v>
      </c>
      <c r="P6" s="26" t="s">
        <v>47</v>
      </c>
      <c r="Q6" s="27"/>
      <c r="R6" s="51">
        <f>January!D50</f>
        <v>0</v>
      </c>
      <c r="S6" s="27"/>
      <c r="T6" s="51">
        <f>February!D50</f>
        <v>0</v>
      </c>
      <c r="U6" s="27"/>
      <c r="V6" s="51">
        <f>March!D50</f>
        <v>0</v>
      </c>
      <c r="W6" s="27"/>
      <c r="X6" s="51">
        <f>April!D50</f>
        <v>0</v>
      </c>
      <c r="Y6" s="27"/>
      <c r="Z6" s="51">
        <f>May!D50</f>
        <v>0</v>
      </c>
      <c r="AA6" s="27"/>
      <c r="AB6" s="27">
        <f>June!D50</f>
        <v>0</v>
      </c>
      <c r="AC6" s="29">
        <f>SUM(N6+Q6+S6+U6+W6+Y6+AA6)</f>
        <v>0</v>
      </c>
      <c r="AD6" s="49">
        <f>SUM(O6+R6+T6+V6+X6+Z6+AB6)</f>
        <v>0</v>
      </c>
    </row>
    <row r="7" spans="1:30" ht="15" thickTop="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0" ht="15" thickBo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30" ht="15" thickTop="1">
      <c r="A9" s="31" t="s">
        <v>44</v>
      </c>
      <c r="B9" s="32"/>
      <c r="C9" s="33"/>
      <c r="D9" s="32"/>
      <c r="E9" s="33"/>
      <c r="F9" s="32"/>
      <c r="G9" s="33"/>
      <c r="H9" s="32"/>
      <c r="I9" s="33"/>
      <c r="J9" s="32"/>
      <c r="K9" s="33"/>
      <c r="L9" s="32"/>
      <c r="M9" s="32"/>
      <c r="N9" s="34"/>
      <c r="O9" s="35"/>
      <c r="P9" s="31" t="s">
        <v>44</v>
      </c>
      <c r="Q9" s="32"/>
      <c r="R9" s="33"/>
      <c r="S9" s="32"/>
      <c r="T9" s="33"/>
      <c r="U9" s="32"/>
      <c r="V9" s="33"/>
      <c r="W9" s="32"/>
      <c r="X9" s="33"/>
      <c r="Y9" s="32"/>
      <c r="Z9" s="33"/>
      <c r="AA9" s="32"/>
      <c r="AB9" s="32"/>
      <c r="AC9" s="34"/>
      <c r="AD9" s="35"/>
    </row>
    <row r="10" spans="1:30" ht="13.5">
      <c r="A10" s="279" t="str">
        <f>July!L2</f>
        <v>Cost of Sale</v>
      </c>
      <c r="B10" s="37"/>
      <c r="C10" s="38">
        <f>July!L50</f>
        <v>0</v>
      </c>
      <c r="D10" s="37"/>
      <c r="E10" s="38">
        <f>August!L50</f>
        <v>0</v>
      </c>
      <c r="F10" s="37"/>
      <c r="G10" s="38">
        <f>September!L50</f>
        <v>0</v>
      </c>
      <c r="H10" s="37"/>
      <c r="I10" s="38">
        <f>September!L50</f>
        <v>0</v>
      </c>
      <c r="J10" s="37"/>
      <c r="K10" s="38">
        <f>November!L50</f>
        <v>0</v>
      </c>
      <c r="L10" s="37"/>
      <c r="M10" s="38">
        <f>December!L50</f>
        <v>0</v>
      </c>
      <c r="N10" s="39">
        <f aca="true" t="shared" si="0" ref="N10:O25">SUM(B10+D10+F10+H10+J10+L10)</f>
        <v>0</v>
      </c>
      <c r="O10" s="30">
        <f t="shared" si="0"/>
        <v>0</v>
      </c>
      <c r="P10" s="279" t="str">
        <f>July!L2</f>
        <v>Cost of Sale</v>
      </c>
      <c r="Q10" s="37"/>
      <c r="R10" s="38">
        <f>January!L50</f>
        <v>0</v>
      </c>
      <c r="S10" s="37"/>
      <c r="T10" s="38">
        <f>February!L50</f>
        <v>0</v>
      </c>
      <c r="U10" s="37"/>
      <c r="V10" s="38">
        <f>March!L50</f>
        <v>0</v>
      </c>
      <c r="W10" s="37"/>
      <c r="X10" s="38">
        <f>April!L50</f>
        <v>0</v>
      </c>
      <c r="Y10" s="37"/>
      <c r="Z10" s="38">
        <f>May!L50</f>
        <v>0</v>
      </c>
      <c r="AA10" s="37"/>
      <c r="AB10" s="38">
        <f>June!L50</f>
        <v>0</v>
      </c>
      <c r="AC10" s="39">
        <f aca="true" t="shared" si="1" ref="AC10:AD27">SUM(N10+Q10+S10+U10+W10+Y10+AA10)</f>
        <v>0</v>
      </c>
      <c r="AD10" s="30">
        <f t="shared" si="1"/>
        <v>0</v>
      </c>
    </row>
    <row r="11" spans="1:30" ht="13.5">
      <c r="A11" s="279" t="str">
        <f>July!M2</f>
        <v>Advertising</v>
      </c>
      <c r="B11" s="37"/>
      <c r="C11" s="38">
        <f>July!M50</f>
        <v>0</v>
      </c>
      <c r="D11" s="37"/>
      <c r="E11" s="38">
        <f>August!M50</f>
        <v>0</v>
      </c>
      <c r="F11" s="37"/>
      <c r="G11" s="38">
        <f>September!M50</f>
        <v>0</v>
      </c>
      <c r="H11" s="37"/>
      <c r="I11" s="38">
        <f>September!M50</f>
        <v>0</v>
      </c>
      <c r="J11" s="37"/>
      <c r="K11" s="38">
        <f>November!M50</f>
        <v>0</v>
      </c>
      <c r="L11" s="37"/>
      <c r="M11" s="38">
        <f>December!M50</f>
        <v>0</v>
      </c>
      <c r="N11" s="39">
        <f t="shared" si="0"/>
        <v>0</v>
      </c>
      <c r="O11" s="30">
        <f t="shared" si="0"/>
        <v>0</v>
      </c>
      <c r="P11" s="279" t="str">
        <f>July!M2</f>
        <v>Advertising</v>
      </c>
      <c r="Q11" s="37"/>
      <c r="R11" s="38">
        <f>January!M50</f>
        <v>0</v>
      </c>
      <c r="S11" s="37"/>
      <c r="T11" s="38">
        <f>February!M50</f>
        <v>0</v>
      </c>
      <c r="U11" s="37"/>
      <c r="V11" s="38">
        <f>March!M50</f>
        <v>0</v>
      </c>
      <c r="W11" s="37"/>
      <c r="X11" s="38">
        <f>April!M50</f>
        <v>0</v>
      </c>
      <c r="Y11" s="37"/>
      <c r="Z11" s="38">
        <f>May!M50</f>
        <v>0</v>
      </c>
      <c r="AA11" s="37"/>
      <c r="AB11" s="38">
        <f>June!M50</f>
        <v>0</v>
      </c>
      <c r="AC11" s="39">
        <f t="shared" si="1"/>
        <v>0</v>
      </c>
      <c r="AD11" s="30">
        <f t="shared" si="1"/>
        <v>0</v>
      </c>
    </row>
    <row r="12" spans="1:30" ht="13.5">
      <c r="A12" s="279" t="str">
        <f>July!N2</f>
        <v>Bank Fees</v>
      </c>
      <c r="B12" s="37"/>
      <c r="C12" s="38">
        <f>July!N50</f>
        <v>0</v>
      </c>
      <c r="D12" s="37"/>
      <c r="E12" s="38">
        <f>August!N50</f>
        <v>0</v>
      </c>
      <c r="F12" s="37"/>
      <c r="G12" s="38">
        <f>September!N50</f>
        <v>0</v>
      </c>
      <c r="H12" s="37"/>
      <c r="I12" s="38">
        <f>September!N50</f>
        <v>0</v>
      </c>
      <c r="J12" s="37"/>
      <c r="K12" s="38">
        <f>November!N50</f>
        <v>0</v>
      </c>
      <c r="L12" s="37"/>
      <c r="M12" s="38">
        <f>December!N50</f>
        <v>0</v>
      </c>
      <c r="N12" s="39">
        <f t="shared" si="0"/>
        <v>0</v>
      </c>
      <c r="O12" s="30">
        <f t="shared" si="0"/>
        <v>0</v>
      </c>
      <c r="P12" s="279" t="str">
        <f>July!N2</f>
        <v>Bank Fees</v>
      </c>
      <c r="Q12" s="37"/>
      <c r="R12" s="38">
        <f>January!N50</f>
        <v>0</v>
      </c>
      <c r="S12" s="37"/>
      <c r="T12" s="38">
        <f>February!N50</f>
        <v>0</v>
      </c>
      <c r="U12" s="37"/>
      <c r="V12" s="38">
        <f>March!N50</f>
        <v>0</v>
      </c>
      <c r="W12" s="37"/>
      <c r="X12" s="38">
        <f>April!N50</f>
        <v>0</v>
      </c>
      <c r="Y12" s="37"/>
      <c r="Z12" s="38">
        <f>May!N50</f>
        <v>0</v>
      </c>
      <c r="AA12" s="37"/>
      <c r="AB12" s="38">
        <f>June!N50</f>
        <v>0</v>
      </c>
      <c r="AC12" s="39">
        <f t="shared" si="1"/>
        <v>0</v>
      </c>
      <c r="AD12" s="30">
        <f t="shared" si="1"/>
        <v>0</v>
      </c>
    </row>
    <row r="13" spans="1:30" ht="13.5">
      <c r="A13" s="279" t="str">
        <f>July!O2</f>
        <v>Equipment</v>
      </c>
      <c r="B13" s="37"/>
      <c r="C13" s="38">
        <f>July!O50</f>
        <v>0</v>
      </c>
      <c r="D13" s="37"/>
      <c r="E13" s="38">
        <f>August!O50</f>
        <v>0</v>
      </c>
      <c r="F13" s="37"/>
      <c r="G13" s="38">
        <f>September!O50</f>
        <v>0</v>
      </c>
      <c r="H13" s="37"/>
      <c r="I13" s="38">
        <f>September!O50</f>
        <v>0</v>
      </c>
      <c r="J13" s="37"/>
      <c r="K13" s="38">
        <f>November!O50</f>
        <v>0</v>
      </c>
      <c r="L13" s="37"/>
      <c r="M13" s="38">
        <f>December!O50</f>
        <v>0</v>
      </c>
      <c r="N13" s="39">
        <f t="shared" si="0"/>
        <v>0</v>
      </c>
      <c r="O13" s="30">
        <f t="shared" si="0"/>
        <v>0</v>
      </c>
      <c r="P13" s="279" t="str">
        <f>July!O2</f>
        <v>Equipment</v>
      </c>
      <c r="Q13" s="37"/>
      <c r="R13" s="38">
        <f>January!O50</f>
        <v>0</v>
      </c>
      <c r="S13" s="37"/>
      <c r="T13" s="38">
        <f>February!O50</f>
        <v>0</v>
      </c>
      <c r="U13" s="37"/>
      <c r="V13" s="38">
        <f>March!O50</f>
        <v>0</v>
      </c>
      <c r="W13" s="37"/>
      <c r="X13" s="38">
        <f>April!O50</f>
        <v>0</v>
      </c>
      <c r="Y13" s="37"/>
      <c r="Z13" s="38">
        <f>May!O50</f>
        <v>0</v>
      </c>
      <c r="AA13" s="37"/>
      <c r="AB13" s="38">
        <f>June!O50</f>
        <v>0</v>
      </c>
      <c r="AC13" s="39">
        <f t="shared" si="1"/>
        <v>0</v>
      </c>
      <c r="AD13" s="30">
        <f t="shared" si="1"/>
        <v>0</v>
      </c>
    </row>
    <row r="14" spans="1:30" ht="13.5">
      <c r="A14" s="279" t="str">
        <f>July!P2</f>
        <v>Freight / Postage</v>
      </c>
      <c r="B14" s="37"/>
      <c r="C14" s="38">
        <f>July!P50</f>
        <v>0</v>
      </c>
      <c r="D14" s="37"/>
      <c r="E14" s="38">
        <f>August!P50</f>
        <v>0</v>
      </c>
      <c r="F14" s="37"/>
      <c r="G14" s="38">
        <f>September!P50</f>
        <v>0</v>
      </c>
      <c r="H14" s="37"/>
      <c r="I14" s="38">
        <f>September!P50</f>
        <v>0</v>
      </c>
      <c r="J14" s="37"/>
      <c r="K14" s="38">
        <f>November!P50</f>
        <v>0</v>
      </c>
      <c r="L14" s="37"/>
      <c r="M14" s="38">
        <f>December!P50</f>
        <v>0</v>
      </c>
      <c r="N14" s="39">
        <f t="shared" si="0"/>
        <v>0</v>
      </c>
      <c r="O14" s="30">
        <f t="shared" si="0"/>
        <v>0</v>
      </c>
      <c r="P14" s="279" t="str">
        <f>July!P2</f>
        <v>Freight / Postage</v>
      </c>
      <c r="Q14" s="37"/>
      <c r="R14" s="38">
        <f>January!P50</f>
        <v>0</v>
      </c>
      <c r="S14" s="37"/>
      <c r="T14" s="38">
        <f>February!P50</f>
        <v>0</v>
      </c>
      <c r="U14" s="37"/>
      <c r="V14" s="38">
        <f>March!P50</f>
        <v>0</v>
      </c>
      <c r="W14" s="37"/>
      <c r="X14" s="38">
        <f>April!P50</f>
        <v>0</v>
      </c>
      <c r="Y14" s="37"/>
      <c r="Z14" s="38">
        <f>May!P50</f>
        <v>0</v>
      </c>
      <c r="AA14" s="37"/>
      <c r="AB14" s="38">
        <f>June!P50</f>
        <v>0</v>
      </c>
      <c r="AC14" s="39">
        <f t="shared" si="1"/>
        <v>0</v>
      </c>
      <c r="AD14" s="30">
        <f t="shared" si="1"/>
        <v>0</v>
      </c>
    </row>
    <row r="15" spans="1:30" ht="13.5">
      <c r="A15" s="279" t="str">
        <f>July!Q2</f>
        <v>Insurance</v>
      </c>
      <c r="B15" s="37"/>
      <c r="C15" s="38">
        <f>July!Q50</f>
        <v>0</v>
      </c>
      <c r="D15" s="37"/>
      <c r="E15" s="38">
        <f>August!Q50</f>
        <v>0</v>
      </c>
      <c r="F15" s="37"/>
      <c r="G15" s="38">
        <f>September!Q50</f>
        <v>0</v>
      </c>
      <c r="H15" s="37"/>
      <c r="I15" s="38">
        <f>September!Q50</f>
        <v>0</v>
      </c>
      <c r="J15" s="37"/>
      <c r="K15" s="38">
        <f>November!Q50</f>
        <v>0</v>
      </c>
      <c r="L15" s="37"/>
      <c r="M15" s="38">
        <f>December!Q50</f>
        <v>0</v>
      </c>
      <c r="N15" s="39">
        <f t="shared" si="0"/>
        <v>0</v>
      </c>
      <c r="O15" s="30">
        <f t="shared" si="0"/>
        <v>0</v>
      </c>
      <c r="P15" s="279" t="str">
        <f>July!Q2</f>
        <v>Insurance</v>
      </c>
      <c r="Q15" s="37"/>
      <c r="R15" s="38">
        <f>January!Q50</f>
        <v>0</v>
      </c>
      <c r="S15" s="37"/>
      <c r="T15" s="38">
        <f>February!Q50</f>
        <v>0</v>
      </c>
      <c r="U15" s="37"/>
      <c r="V15" s="38">
        <f>March!Q50</f>
        <v>0</v>
      </c>
      <c r="W15" s="37"/>
      <c r="X15" s="38">
        <f>April!Q50</f>
        <v>0</v>
      </c>
      <c r="Y15" s="37"/>
      <c r="Z15" s="38">
        <f>May!Q50</f>
        <v>0</v>
      </c>
      <c r="AA15" s="37"/>
      <c r="AB15" s="38">
        <f>June!Q50</f>
        <v>0</v>
      </c>
      <c r="AC15" s="39">
        <f t="shared" si="1"/>
        <v>0</v>
      </c>
      <c r="AD15" s="30">
        <f t="shared" si="1"/>
        <v>0</v>
      </c>
    </row>
    <row r="16" spans="1:30" ht="13.5">
      <c r="A16" s="279" t="str">
        <f>July!R2</f>
        <v>Interest 0n Loan</v>
      </c>
      <c r="B16" s="37"/>
      <c r="C16" s="38">
        <f>July!R50</f>
        <v>0</v>
      </c>
      <c r="D16" s="37"/>
      <c r="E16" s="38">
        <f>August!R50</f>
        <v>0</v>
      </c>
      <c r="F16" s="37"/>
      <c r="G16" s="38">
        <f>September!R50</f>
        <v>0</v>
      </c>
      <c r="H16" s="37"/>
      <c r="I16" s="38">
        <f>September!R50</f>
        <v>0</v>
      </c>
      <c r="J16" s="37"/>
      <c r="K16" s="38">
        <f>November!R50</f>
        <v>0</v>
      </c>
      <c r="L16" s="37"/>
      <c r="M16" s="38">
        <f>December!R50</f>
        <v>0</v>
      </c>
      <c r="N16" s="39">
        <f t="shared" si="0"/>
        <v>0</v>
      </c>
      <c r="O16" s="30">
        <f t="shared" si="0"/>
        <v>0</v>
      </c>
      <c r="P16" s="279" t="str">
        <f>July!R2</f>
        <v>Interest 0n Loan</v>
      </c>
      <c r="Q16" s="37"/>
      <c r="R16" s="38">
        <f>January!R50</f>
        <v>0</v>
      </c>
      <c r="S16" s="37"/>
      <c r="T16" s="38">
        <f>February!R50</f>
        <v>0</v>
      </c>
      <c r="U16" s="37"/>
      <c r="V16" s="38">
        <f>March!R50</f>
        <v>0</v>
      </c>
      <c r="W16" s="37"/>
      <c r="X16" s="38">
        <f>April!R50</f>
        <v>0</v>
      </c>
      <c r="Y16" s="37"/>
      <c r="Z16" s="38">
        <f>May!R50</f>
        <v>0</v>
      </c>
      <c r="AA16" s="37"/>
      <c r="AB16" s="38">
        <f>June!R50</f>
        <v>0</v>
      </c>
      <c r="AC16" s="39">
        <f t="shared" si="1"/>
        <v>0</v>
      </c>
      <c r="AD16" s="30">
        <f t="shared" si="1"/>
        <v>0</v>
      </c>
    </row>
    <row r="17" spans="1:30" ht="13.5">
      <c r="A17" s="279" t="str">
        <f>July!S2</f>
        <v>Loan Principal Repayments</v>
      </c>
      <c r="B17" s="37"/>
      <c r="C17" s="38">
        <f>July!S50</f>
        <v>0</v>
      </c>
      <c r="D17" s="37"/>
      <c r="E17" s="38">
        <f>August!S50</f>
        <v>0</v>
      </c>
      <c r="F17" s="37"/>
      <c r="G17" s="38">
        <f>September!S50</f>
        <v>0</v>
      </c>
      <c r="H17" s="37"/>
      <c r="I17" s="38">
        <f>September!S50</f>
        <v>0</v>
      </c>
      <c r="J17" s="37"/>
      <c r="K17" s="38">
        <f>November!S50</f>
        <v>0</v>
      </c>
      <c r="L17" s="37"/>
      <c r="M17" s="38">
        <f>December!S50</f>
        <v>0</v>
      </c>
      <c r="N17" s="39">
        <f t="shared" si="0"/>
        <v>0</v>
      </c>
      <c r="O17" s="30">
        <f t="shared" si="0"/>
        <v>0</v>
      </c>
      <c r="P17" s="279" t="str">
        <f>July!S2</f>
        <v>Loan Principal Repayments</v>
      </c>
      <c r="Q17" s="37"/>
      <c r="R17" s="38">
        <f>January!S50</f>
        <v>0</v>
      </c>
      <c r="S17" s="37"/>
      <c r="T17" s="38">
        <f>February!S50</f>
        <v>0</v>
      </c>
      <c r="U17" s="37"/>
      <c r="V17" s="38">
        <f>March!S50</f>
        <v>0</v>
      </c>
      <c r="W17" s="37"/>
      <c r="X17" s="38">
        <f>April!S50</f>
        <v>0</v>
      </c>
      <c r="Y17" s="37"/>
      <c r="Z17" s="38">
        <f>May!S50</f>
        <v>0</v>
      </c>
      <c r="AA17" s="37"/>
      <c r="AB17" s="38">
        <f>June!S50</f>
        <v>0</v>
      </c>
      <c r="AC17" s="39">
        <f t="shared" si="1"/>
        <v>0</v>
      </c>
      <c r="AD17" s="30">
        <f t="shared" si="1"/>
        <v>0</v>
      </c>
    </row>
    <row r="18" spans="1:30" ht="13.5">
      <c r="A18" s="279" t="str">
        <f>July!T2</f>
        <v>Misc Expenses</v>
      </c>
      <c r="B18" s="37"/>
      <c r="C18" s="38">
        <f>July!T50</f>
        <v>0</v>
      </c>
      <c r="D18" s="37"/>
      <c r="E18" s="38">
        <f>August!T50</f>
        <v>0</v>
      </c>
      <c r="F18" s="37"/>
      <c r="G18" s="38">
        <f>September!T50</f>
        <v>0</v>
      </c>
      <c r="H18" s="37"/>
      <c r="I18" s="38">
        <f>September!T50</f>
        <v>0</v>
      </c>
      <c r="J18" s="37"/>
      <c r="K18" s="38">
        <f>November!T50</f>
        <v>0</v>
      </c>
      <c r="L18" s="37"/>
      <c r="M18" s="38">
        <f>December!T50</f>
        <v>0</v>
      </c>
      <c r="N18" s="39">
        <f t="shared" si="0"/>
        <v>0</v>
      </c>
      <c r="O18" s="30">
        <f t="shared" si="0"/>
        <v>0</v>
      </c>
      <c r="P18" s="279" t="str">
        <f>July!T2</f>
        <v>Misc Expenses</v>
      </c>
      <c r="Q18" s="37"/>
      <c r="R18" s="38">
        <f>January!T50</f>
        <v>0</v>
      </c>
      <c r="S18" s="37"/>
      <c r="T18" s="38">
        <f>February!T50</f>
        <v>0</v>
      </c>
      <c r="U18" s="37"/>
      <c r="V18" s="38">
        <f>March!T50</f>
        <v>0</v>
      </c>
      <c r="W18" s="37"/>
      <c r="X18" s="38">
        <f>April!T50</f>
        <v>0</v>
      </c>
      <c r="Y18" s="37"/>
      <c r="Z18" s="38">
        <f>May!T50</f>
        <v>0</v>
      </c>
      <c r="AA18" s="37"/>
      <c r="AB18" s="38">
        <f>June!T50</f>
        <v>0</v>
      </c>
      <c r="AC18" s="39">
        <f t="shared" si="1"/>
        <v>0</v>
      </c>
      <c r="AD18" s="30">
        <f t="shared" si="1"/>
        <v>0</v>
      </c>
    </row>
    <row r="19" spans="1:30" ht="13.5">
      <c r="A19" s="279" t="str">
        <f>July!U2</f>
        <v>Motor Vehicle</v>
      </c>
      <c r="B19" s="37"/>
      <c r="C19" s="38">
        <f>July!U50</f>
        <v>0</v>
      </c>
      <c r="D19" s="37"/>
      <c r="E19" s="38">
        <f>August!U50</f>
        <v>0</v>
      </c>
      <c r="F19" s="37"/>
      <c r="G19" s="38">
        <f>September!U50</f>
        <v>0</v>
      </c>
      <c r="H19" s="37"/>
      <c r="I19" s="38">
        <f>September!U50</f>
        <v>0</v>
      </c>
      <c r="J19" s="37"/>
      <c r="K19" s="38">
        <f>November!U50</f>
        <v>0</v>
      </c>
      <c r="L19" s="37"/>
      <c r="M19" s="38">
        <f>December!U50</f>
        <v>0</v>
      </c>
      <c r="N19" s="39">
        <f t="shared" si="0"/>
        <v>0</v>
      </c>
      <c r="O19" s="30">
        <f t="shared" si="0"/>
        <v>0</v>
      </c>
      <c r="P19" s="279" t="str">
        <f>July!U2</f>
        <v>Motor Vehicle</v>
      </c>
      <c r="Q19" s="37"/>
      <c r="R19" s="38">
        <f>January!U50</f>
        <v>0</v>
      </c>
      <c r="S19" s="37"/>
      <c r="T19" s="38">
        <f>February!U50</f>
        <v>0</v>
      </c>
      <c r="U19" s="37"/>
      <c r="V19" s="38">
        <f>March!U50</f>
        <v>0</v>
      </c>
      <c r="W19" s="37"/>
      <c r="X19" s="38">
        <f>April!U50</f>
        <v>0</v>
      </c>
      <c r="Y19" s="37"/>
      <c r="Z19" s="38">
        <f>May!U50</f>
        <v>0</v>
      </c>
      <c r="AA19" s="37"/>
      <c r="AB19" s="38">
        <f>June!U50</f>
        <v>0</v>
      </c>
      <c r="AC19" s="39">
        <f t="shared" si="1"/>
        <v>0</v>
      </c>
      <c r="AD19" s="30">
        <f t="shared" si="1"/>
        <v>0</v>
      </c>
    </row>
    <row r="20" spans="1:30" ht="13.5">
      <c r="A20" s="279" t="str">
        <f>July!V2</f>
        <v>Printing / Staionery</v>
      </c>
      <c r="B20" s="37"/>
      <c r="C20" s="38">
        <f>July!V50</f>
        <v>0</v>
      </c>
      <c r="D20" s="37"/>
      <c r="E20" s="38">
        <f>August!V50</f>
        <v>0</v>
      </c>
      <c r="F20" s="37"/>
      <c r="G20" s="38">
        <f>September!V50</f>
        <v>0</v>
      </c>
      <c r="H20" s="37"/>
      <c r="I20" s="38">
        <f>September!V50</f>
        <v>0</v>
      </c>
      <c r="J20" s="37"/>
      <c r="K20" s="38">
        <f>November!V50</f>
        <v>0</v>
      </c>
      <c r="L20" s="37"/>
      <c r="M20" s="38">
        <f>December!V50</f>
        <v>0</v>
      </c>
      <c r="N20" s="39">
        <f t="shared" si="0"/>
        <v>0</v>
      </c>
      <c r="O20" s="30">
        <f t="shared" si="0"/>
        <v>0</v>
      </c>
      <c r="P20" s="279" t="str">
        <f>July!V2</f>
        <v>Printing / Staionery</v>
      </c>
      <c r="Q20" s="37"/>
      <c r="R20" s="38">
        <f>January!V50</f>
        <v>0</v>
      </c>
      <c r="S20" s="37"/>
      <c r="T20" s="38">
        <f>February!V50</f>
        <v>0</v>
      </c>
      <c r="U20" s="37"/>
      <c r="V20" s="38">
        <f>March!V50</f>
        <v>0</v>
      </c>
      <c r="W20" s="37"/>
      <c r="X20" s="38">
        <f>April!V50</f>
        <v>0</v>
      </c>
      <c r="Y20" s="37"/>
      <c r="Z20" s="38">
        <f>May!V50</f>
        <v>0</v>
      </c>
      <c r="AA20" s="37"/>
      <c r="AB20" s="38">
        <f>June!V50</f>
        <v>0</v>
      </c>
      <c r="AC20" s="39">
        <f t="shared" si="1"/>
        <v>0</v>
      </c>
      <c r="AD20" s="30">
        <f t="shared" si="1"/>
        <v>0</v>
      </c>
    </row>
    <row r="21" spans="1:30" ht="13.5">
      <c r="A21" s="279" t="str">
        <f>July!W2</f>
        <v>Rent/ Electricity</v>
      </c>
      <c r="B21" s="37"/>
      <c r="C21" s="38">
        <f>July!W50</f>
        <v>0</v>
      </c>
      <c r="D21" s="37"/>
      <c r="E21" s="38">
        <f>August!W50</f>
        <v>0</v>
      </c>
      <c r="F21" s="37"/>
      <c r="G21" s="38">
        <f>September!W50</f>
        <v>0</v>
      </c>
      <c r="H21" s="37"/>
      <c r="I21" s="38">
        <f>September!W50</f>
        <v>0</v>
      </c>
      <c r="J21" s="37"/>
      <c r="K21" s="38">
        <f>November!W50</f>
        <v>0</v>
      </c>
      <c r="L21" s="37"/>
      <c r="M21" s="38">
        <f>December!W50</f>
        <v>0</v>
      </c>
      <c r="N21" s="39">
        <f t="shared" si="0"/>
        <v>0</v>
      </c>
      <c r="O21" s="30">
        <f t="shared" si="0"/>
        <v>0</v>
      </c>
      <c r="P21" s="279" t="str">
        <f>July!W2</f>
        <v>Rent/ Electricity</v>
      </c>
      <c r="Q21" s="37"/>
      <c r="R21" s="38">
        <f>January!W50</f>
        <v>0</v>
      </c>
      <c r="S21" s="37"/>
      <c r="T21" s="38">
        <f>February!W50</f>
        <v>0</v>
      </c>
      <c r="U21" s="37"/>
      <c r="V21" s="38">
        <f>March!W50</f>
        <v>0</v>
      </c>
      <c r="W21" s="37"/>
      <c r="X21" s="38">
        <f>April!W50</f>
        <v>0</v>
      </c>
      <c r="Y21" s="37"/>
      <c r="Z21" s="38">
        <f>May!W50</f>
        <v>0</v>
      </c>
      <c r="AA21" s="37"/>
      <c r="AB21" s="38">
        <f>June!W50</f>
        <v>0</v>
      </c>
      <c r="AC21" s="39">
        <f t="shared" si="1"/>
        <v>0</v>
      </c>
      <c r="AD21" s="30">
        <f t="shared" si="1"/>
        <v>0</v>
      </c>
    </row>
    <row r="22" spans="1:30" ht="13.5">
      <c r="A22" s="279" t="str">
        <f>July!X2</f>
        <v>Super Contribution</v>
      </c>
      <c r="B22" s="37"/>
      <c r="C22" s="38">
        <f>July!X50</f>
        <v>0</v>
      </c>
      <c r="D22" s="37"/>
      <c r="E22" s="38"/>
      <c r="F22" s="37"/>
      <c r="G22" s="38">
        <f>September!X50</f>
        <v>0</v>
      </c>
      <c r="H22" s="37"/>
      <c r="I22" s="38">
        <f>September!X50</f>
        <v>0</v>
      </c>
      <c r="J22" s="37"/>
      <c r="K22" s="38">
        <f>November!X50</f>
        <v>0</v>
      </c>
      <c r="L22" s="37"/>
      <c r="M22" s="38">
        <f>December!X50</f>
        <v>0</v>
      </c>
      <c r="N22" s="39">
        <f t="shared" si="0"/>
        <v>0</v>
      </c>
      <c r="O22" s="30">
        <f t="shared" si="0"/>
        <v>0</v>
      </c>
      <c r="P22" s="279" t="str">
        <f>July!X2</f>
        <v>Super Contribution</v>
      </c>
      <c r="Q22" s="37"/>
      <c r="R22" s="38">
        <f>January!X50</f>
        <v>0</v>
      </c>
      <c r="S22" s="37"/>
      <c r="T22" s="38">
        <f>February!X50</f>
        <v>0</v>
      </c>
      <c r="U22" s="37"/>
      <c r="V22" s="38">
        <f>March!X50</f>
        <v>0</v>
      </c>
      <c r="W22" s="37"/>
      <c r="X22" s="38">
        <f>April!X50</f>
        <v>0</v>
      </c>
      <c r="Y22" s="37"/>
      <c r="Z22" s="38">
        <f>May!X50</f>
        <v>0</v>
      </c>
      <c r="AA22" s="37"/>
      <c r="AB22" s="38">
        <f>June!X50</f>
        <v>0</v>
      </c>
      <c r="AC22" s="39">
        <f t="shared" si="1"/>
        <v>0</v>
      </c>
      <c r="AD22" s="30">
        <f t="shared" si="1"/>
        <v>0</v>
      </c>
    </row>
    <row r="23" spans="1:30" ht="13.5">
      <c r="A23" s="279" t="str">
        <f>July!Y2</f>
        <v>Telephone</v>
      </c>
      <c r="B23" s="40"/>
      <c r="C23" s="38">
        <f>July!Y50</f>
        <v>0</v>
      </c>
      <c r="D23" s="40"/>
      <c r="E23" s="38">
        <f>August!Y50</f>
        <v>0</v>
      </c>
      <c r="F23" s="40"/>
      <c r="G23" s="38">
        <f>September!Y50</f>
        <v>0</v>
      </c>
      <c r="H23" s="40"/>
      <c r="I23" s="38">
        <f>September!Y50</f>
        <v>0</v>
      </c>
      <c r="J23" s="40"/>
      <c r="K23" s="38">
        <f>November!Y50</f>
        <v>0</v>
      </c>
      <c r="L23" s="40"/>
      <c r="M23" s="38">
        <f>December!Y50</f>
        <v>0</v>
      </c>
      <c r="N23" s="39">
        <f t="shared" si="0"/>
        <v>0</v>
      </c>
      <c r="O23" s="30">
        <f t="shared" si="0"/>
        <v>0</v>
      </c>
      <c r="P23" s="279" t="str">
        <f>July!Y2</f>
        <v>Telephone</v>
      </c>
      <c r="Q23" s="40"/>
      <c r="R23" s="38">
        <f>January!Y50</f>
        <v>0</v>
      </c>
      <c r="S23" s="40"/>
      <c r="T23" s="38">
        <f>February!Y50</f>
        <v>0</v>
      </c>
      <c r="U23" s="40"/>
      <c r="V23" s="38">
        <f>March!Y50</f>
        <v>0</v>
      </c>
      <c r="W23" s="40"/>
      <c r="X23" s="38">
        <f>April!Y50</f>
        <v>0</v>
      </c>
      <c r="Y23" s="40"/>
      <c r="Z23" s="38">
        <f>May!Y50</f>
        <v>0</v>
      </c>
      <c r="AA23" s="40"/>
      <c r="AB23" s="38">
        <f>June!Y50</f>
        <v>0</v>
      </c>
      <c r="AC23" s="39">
        <f t="shared" si="1"/>
        <v>0</v>
      </c>
      <c r="AD23" s="30">
        <f t="shared" si="1"/>
        <v>0</v>
      </c>
    </row>
    <row r="24" spans="1:30" ht="13.5">
      <c r="A24" s="279" t="str">
        <f>July!Z2</f>
        <v>Wages</v>
      </c>
      <c r="B24" s="37"/>
      <c r="C24" s="38">
        <f>July!Z50</f>
        <v>0</v>
      </c>
      <c r="D24" s="37"/>
      <c r="E24" s="38">
        <f>August!Z50</f>
        <v>0</v>
      </c>
      <c r="F24" s="37"/>
      <c r="G24" s="38">
        <f>September!Z50</f>
        <v>0</v>
      </c>
      <c r="H24" s="37"/>
      <c r="I24" s="38">
        <f>September!Z50</f>
        <v>0</v>
      </c>
      <c r="J24" s="37"/>
      <c r="K24" s="38">
        <f>November!Z50</f>
        <v>0</v>
      </c>
      <c r="L24" s="37"/>
      <c r="M24" s="38">
        <f>December!Z50</f>
        <v>0</v>
      </c>
      <c r="N24" s="39">
        <f t="shared" si="0"/>
        <v>0</v>
      </c>
      <c r="O24" s="30">
        <f t="shared" si="0"/>
        <v>0</v>
      </c>
      <c r="P24" s="279" t="str">
        <f>July!Z2</f>
        <v>Wages</v>
      </c>
      <c r="Q24" s="37"/>
      <c r="R24" s="38">
        <f>January!Z50</f>
        <v>0</v>
      </c>
      <c r="S24" s="37"/>
      <c r="T24" s="38">
        <f>February!Z50</f>
        <v>0</v>
      </c>
      <c r="U24" s="37"/>
      <c r="V24" s="38">
        <f>March!Z50</f>
        <v>0</v>
      </c>
      <c r="W24" s="37"/>
      <c r="X24" s="38">
        <f>April!Z50</f>
        <v>0</v>
      </c>
      <c r="Y24" s="37"/>
      <c r="Z24" s="38">
        <f>May!Z64</f>
        <v>0</v>
      </c>
      <c r="AA24" s="37"/>
      <c r="AB24" s="38">
        <f>June!Z50</f>
        <v>0</v>
      </c>
      <c r="AC24" s="39">
        <f t="shared" si="1"/>
        <v>0</v>
      </c>
      <c r="AD24" s="30">
        <f t="shared" si="1"/>
        <v>0</v>
      </c>
    </row>
    <row r="25" spans="1:30" ht="13.5">
      <c r="A25" s="279">
        <f>July!AA2</f>
        <v>0</v>
      </c>
      <c r="B25" s="37"/>
      <c r="C25" s="38">
        <f>July!AA50</f>
        <v>0</v>
      </c>
      <c r="D25" s="37"/>
      <c r="E25" s="38">
        <f>August!AA50</f>
        <v>0</v>
      </c>
      <c r="F25" s="37"/>
      <c r="G25" s="38">
        <f>September!AA50</f>
        <v>0</v>
      </c>
      <c r="H25" s="37"/>
      <c r="I25" s="38">
        <f>September!AA50</f>
        <v>0</v>
      </c>
      <c r="J25" s="37"/>
      <c r="K25" s="38">
        <f>November!AA50</f>
        <v>0</v>
      </c>
      <c r="L25" s="37"/>
      <c r="M25" s="38">
        <f>December!AA50</f>
        <v>0</v>
      </c>
      <c r="N25" s="39">
        <f t="shared" si="0"/>
        <v>0</v>
      </c>
      <c r="O25" s="30">
        <f t="shared" si="0"/>
        <v>0</v>
      </c>
      <c r="P25" s="279">
        <f>July!AA2</f>
        <v>0</v>
      </c>
      <c r="Q25" s="37"/>
      <c r="R25" s="38">
        <f>January!AA50</f>
        <v>0</v>
      </c>
      <c r="S25" s="37"/>
      <c r="T25" s="38">
        <f>February!AA50</f>
        <v>0</v>
      </c>
      <c r="U25" s="37"/>
      <c r="V25" s="38">
        <f>March!AA50</f>
        <v>0</v>
      </c>
      <c r="W25" s="37"/>
      <c r="X25" s="38">
        <f>April!AA50</f>
        <v>0</v>
      </c>
      <c r="Y25" s="37"/>
      <c r="Z25" s="38">
        <f>May!AA65</f>
        <v>0</v>
      </c>
      <c r="AA25" s="37"/>
      <c r="AB25" s="38">
        <f>June!AA50</f>
        <v>0</v>
      </c>
      <c r="AC25" s="39">
        <f t="shared" si="1"/>
        <v>0</v>
      </c>
      <c r="AD25" s="30">
        <f t="shared" si="1"/>
        <v>0</v>
      </c>
    </row>
    <row r="26" spans="1:30" ht="13.5">
      <c r="A26" s="36"/>
      <c r="B26" s="37"/>
      <c r="C26" s="38"/>
      <c r="D26" s="37"/>
      <c r="E26" s="38"/>
      <c r="F26" s="37"/>
      <c r="G26" s="38"/>
      <c r="H26" s="37"/>
      <c r="I26" s="38"/>
      <c r="J26" s="37"/>
      <c r="K26" s="38"/>
      <c r="L26" s="37"/>
      <c r="M26" s="37"/>
      <c r="N26" s="39"/>
      <c r="O26" s="30"/>
      <c r="P26" s="36"/>
      <c r="Q26" s="37"/>
      <c r="R26" s="38"/>
      <c r="S26" s="37"/>
      <c r="T26" s="38"/>
      <c r="U26" s="37"/>
      <c r="V26" s="38"/>
      <c r="W26" s="37"/>
      <c r="X26" s="38"/>
      <c r="Y26" s="37"/>
      <c r="Z26" s="38"/>
      <c r="AA26" s="37"/>
      <c r="AB26" s="37"/>
      <c r="AC26" s="39"/>
      <c r="AD26" s="30"/>
    </row>
    <row r="27" spans="1:30" ht="15" thickBot="1">
      <c r="A27" s="26" t="s">
        <v>46</v>
      </c>
      <c r="B27" s="27">
        <f aca="true" t="shared" si="2" ref="B27:M27">SUM(B10:B25)</f>
        <v>0</v>
      </c>
      <c r="C27" s="28">
        <f t="shared" si="2"/>
        <v>0</v>
      </c>
      <c r="D27" s="27">
        <f t="shared" si="2"/>
        <v>0</v>
      </c>
      <c r="E27" s="28">
        <f t="shared" si="2"/>
        <v>0</v>
      </c>
      <c r="F27" s="27">
        <f t="shared" si="2"/>
        <v>0</v>
      </c>
      <c r="G27" s="28">
        <f t="shared" si="2"/>
        <v>0</v>
      </c>
      <c r="H27" s="27">
        <f t="shared" si="2"/>
        <v>0</v>
      </c>
      <c r="I27" s="28">
        <f t="shared" si="2"/>
        <v>0</v>
      </c>
      <c r="J27" s="27">
        <f t="shared" si="2"/>
        <v>0</v>
      </c>
      <c r="K27" s="28">
        <f t="shared" si="2"/>
        <v>0</v>
      </c>
      <c r="L27" s="27">
        <f t="shared" si="2"/>
        <v>0</v>
      </c>
      <c r="M27" s="27">
        <f t="shared" si="2"/>
        <v>0</v>
      </c>
      <c r="N27" s="29">
        <f>SUM(B27+D27+F27+H27+J27+L27)</f>
        <v>0</v>
      </c>
      <c r="O27" s="30">
        <f>SUM(C27+E27+G27+I27+K27+M27)</f>
        <v>0</v>
      </c>
      <c r="P27" s="26" t="s">
        <v>46</v>
      </c>
      <c r="Q27" s="60">
        <f aca="true" t="shared" si="3" ref="Q27:AB27">SUM(Q10:Q25)</f>
        <v>0</v>
      </c>
      <c r="R27" s="28">
        <f t="shared" si="3"/>
        <v>0</v>
      </c>
      <c r="S27" s="27">
        <f t="shared" si="3"/>
        <v>0</v>
      </c>
      <c r="T27" s="28">
        <f t="shared" si="3"/>
        <v>0</v>
      </c>
      <c r="U27" s="27">
        <f t="shared" si="3"/>
        <v>0</v>
      </c>
      <c r="V27" s="28">
        <f t="shared" si="3"/>
        <v>0</v>
      </c>
      <c r="W27" s="27">
        <f t="shared" si="3"/>
        <v>0</v>
      </c>
      <c r="X27" s="28">
        <f t="shared" si="3"/>
        <v>0</v>
      </c>
      <c r="Y27" s="27">
        <f t="shared" si="3"/>
        <v>0</v>
      </c>
      <c r="Z27" s="28">
        <f t="shared" si="3"/>
        <v>0</v>
      </c>
      <c r="AA27" s="27">
        <f t="shared" si="3"/>
        <v>0</v>
      </c>
      <c r="AB27" s="27">
        <f t="shared" si="3"/>
        <v>0</v>
      </c>
      <c r="AC27" s="29">
        <f t="shared" si="1"/>
        <v>0</v>
      </c>
      <c r="AD27" s="30">
        <f t="shared" si="1"/>
        <v>0</v>
      </c>
    </row>
    <row r="28" spans="1:30" ht="15.75" thickBot="1" thickTop="1">
      <c r="A28" s="428"/>
      <c r="B28" s="428"/>
      <c r="C28" s="428"/>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9"/>
    </row>
    <row r="29" spans="1:30" ht="15.75" thickBot="1" thickTop="1">
      <c r="A29" s="41" t="s">
        <v>50</v>
      </c>
      <c r="B29" s="42">
        <f>B6-B27</f>
        <v>0</v>
      </c>
      <c r="C29" s="55">
        <f>C6-C27</f>
        <v>0</v>
      </c>
      <c r="D29" s="42">
        <f aca="true" t="shared" si="4" ref="D29:AD29">D6-D27</f>
        <v>0</v>
      </c>
      <c r="E29" s="55">
        <f t="shared" si="4"/>
        <v>0</v>
      </c>
      <c r="F29" s="42">
        <f t="shared" si="4"/>
        <v>0</v>
      </c>
      <c r="G29" s="55">
        <f t="shared" si="4"/>
        <v>0</v>
      </c>
      <c r="H29" s="42">
        <f t="shared" si="4"/>
        <v>0</v>
      </c>
      <c r="I29" s="55">
        <f t="shared" si="4"/>
        <v>0</v>
      </c>
      <c r="J29" s="42">
        <f t="shared" si="4"/>
        <v>0</v>
      </c>
      <c r="K29" s="55">
        <f t="shared" si="4"/>
        <v>0</v>
      </c>
      <c r="L29" s="42">
        <f t="shared" si="4"/>
        <v>0</v>
      </c>
      <c r="M29" s="42">
        <f t="shared" si="4"/>
        <v>0</v>
      </c>
      <c r="N29" s="61">
        <f t="shared" si="4"/>
        <v>0</v>
      </c>
      <c r="O29" s="62">
        <f t="shared" si="4"/>
        <v>0</v>
      </c>
      <c r="P29" s="41" t="s">
        <v>50</v>
      </c>
      <c r="Q29" s="42">
        <f t="shared" si="4"/>
        <v>0</v>
      </c>
      <c r="R29" s="55">
        <f t="shared" si="4"/>
        <v>0</v>
      </c>
      <c r="S29" s="42">
        <f t="shared" si="4"/>
        <v>0</v>
      </c>
      <c r="T29" s="55">
        <f t="shared" si="4"/>
        <v>0</v>
      </c>
      <c r="U29" s="42">
        <f t="shared" si="4"/>
        <v>0</v>
      </c>
      <c r="V29" s="55">
        <f t="shared" si="4"/>
        <v>0</v>
      </c>
      <c r="W29" s="42">
        <f t="shared" si="4"/>
        <v>0</v>
      </c>
      <c r="X29" s="55">
        <f t="shared" si="4"/>
        <v>0</v>
      </c>
      <c r="Y29" s="42">
        <f t="shared" si="4"/>
        <v>0</v>
      </c>
      <c r="Z29" s="55">
        <f t="shared" si="4"/>
        <v>0</v>
      </c>
      <c r="AA29" s="42">
        <f t="shared" si="4"/>
        <v>0</v>
      </c>
      <c r="AB29" s="56">
        <f t="shared" si="4"/>
        <v>0</v>
      </c>
      <c r="AC29" s="54">
        <f t="shared" si="4"/>
        <v>0</v>
      </c>
      <c r="AD29" s="57">
        <f t="shared" si="4"/>
        <v>0</v>
      </c>
    </row>
    <row r="30" spans="1:30" ht="15" thickTop="1">
      <c r="A30" s="43" t="s">
        <v>48</v>
      </c>
      <c r="B30" s="44">
        <v>0</v>
      </c>
      <c r="C30" s="45">
        <v>0</v>
      </c>
      <c r="D30" s="44">
        <f>B31</f>
        <v>0</v>
      </c>
      <c r="E30" s="45">
        <f aca="true" t="shared" si="5" ref="E30:M30">C31</f>
        <v>0</v>
      </c>
      <c r="F30" s="44">
        <f t="shared" si="5"/>
        <v>0</v>
      </c>
      <c r="G30" s="45">
        <f t="shared" si="5"/>
        <v>0</v>
      </c>
      <c r="H30" s="44">
        <f t="shared" si="5"/>
        <v>0</v>
      </c>
      <c r="I30" s="45">
        <f t="shared" si="5"/>
        <v>0</v>
      </c>
      <c r="J30" s="44">
        <f t="shared" si="5"/>
        <v>0</v>
      </c>
      <c r="K30" s="45">
        <f t="shared" si="5"/>
        <v>0</v>
      </c>
      <c r="L30" s="44">
        <f t="shared" si="5"/>
        <v>0</v>
      </c>
      <c r="M30" s="44">
        <f t="shared" si="5"/>
        <v>0</v>
      </c>
      <c r="N30" s="64"/>
      <c r="O30" s="44"/>
      <c r="P30" s="63" t="s">
        <v>48</v>
      </c>
      <c r="Q30" s="44">
        <f>L31</f>
        <v>0</v>
      </c>
      <c r="R30" s="45">
        <f>M31</f>
        <v>0</v>
      </c>
      <c r="S30" s="44">
        <f aca="true" t="shared" si="6" ref="S30:AB30">Q31</f>
        <v>0</v>
      </c>
      <c r="T30" s="45">
        <f t="shared" si="6"/>
        <v>0</v>
      </c>
      <c r="U30" s="44">
        <f t="shared" si="6"/>
        <v>0</v>
      </c>
      <c r="V30" s="45">
        <f t="shared" si="6"/>
        <v>0</v>
      </c>
      <c r="W30" s="44">
        <f t="shared" si="6"/>
        <v>0</v>
      </c>
      <c r="X30" s="45">
        <f t="shared" si="6"/>
        <v>0</v>
      </c>
      <c r="Y30" s="44">
        <f t="shared" si="6"/>
        <v>0</v>
      </c>
      <c r="Z30" s="45">
        <f t="shared" si="6"/>
        <v>0</v>
      </c>
      <c r="AA30" s="44">
        <f t="shared" si="6"/>
        <v>0</v>
      </c>
      <c r="AB30" s="46">
        <f t="shared" si="6"/>
        <v>0</v>
      </c>
      <c r="AC30" s="67"/>
      <c r="AD30" s="42"/>
    </row>
    <row r="31" spans="1:30" ht="15" thickBot="1">
      <c r="A31" s="26" t="s">
        <v>49</v>
      </c>
      <c r="B31" s="27">
        <f>SUM(B29:B30)</f>
        <v>0</v>
      </c>
      <c r="C31" s="28">
        <f>SUM(C29:C30)</f>
        <v>0</v>
      </c>
      <c r="D31" s="27">
        <f aca="true" t="shared" si="7" ref="D31:M31">SUM(D29:D30)</f>
        <v>0</v>
      </c>
      <c r="E31" s="28">
        <f t="shared" si="7"/>
        <v>0</v>
      </c>
      <c r="F31" s="27">
        <f t="shared" si="7"/>
        <v>0</v>
      </c>
      <c r="G31" s="28">
        <f t="shared" si="7"/>
        <v>0</v>
      </c>
      <c r="H31" s="27">
        <f t="shared" si="7"/>
        <v>0</v>
      </c>
      <c r="I31" s="28">
        <f t="shared" si="7"/>
        <v>0</v>
      </c>
      <c r="J31" s="27">
        <f t="shared" si="7"/>
        <v>0</v>
      </c>
      <c r="K31" s="28">
        <f t="shared" si="7"/>
        <v>0</v>
      </c>
      <c r="L31" s="27">
        <f t="shared" si="7"/>
        <v>0</v>
      </c>
      <c r="M31" s="28">
        <f t="shared" si="7"/>
        <v>0</v>
      </c>
      <c r="N31" s="65"/>
      <c r="O31" s="66"/>
      <c r="P31" s="47" t="s">
        <v>49</v>
      </c>
      <c r="Q31" s="27">
        <f aca="true" t="shared" si="8" ref="Q31:AB31">SUM(Q29:Q30)</f>
        <v>0</v>
      </c>
      <c r="R31" s="28">
        <f t="shared" si="8"/>
        <v>0</v>
      </c>
      <c r="S31" s="27">
        <f t="shared" si="8"/>
        <v>0</v>
      </c>
      <c r="T31" s="28">
        <f t="shared" si="8"/>
        <v>0</v>
      </c>
      <c r="U31" s="27">
        <f t="shared" si="8"/>
        <v>0</v>
      </c>
      <c r="V31" s="28">
        <f t="shared" si="8"/>
        <v>0</v>
      </c>
      <c r="W31" s="27">
        <f t="shared" si="8"/>
        <v>0</v>
      </c>
      <c r="X31" s="28">
        <f t="shared" si="8"/>
        <v>0</v>
      </c>
      <c r="Y31" s="27">
        <f t="shared" si="8"/>
        <v>0</v>
      </c>
      <c r="Z31" s="28">
        <f t="shared" si="8"/>
        <v>0</v>
      </c>
      <c r="AA31" s="27">
        <f t="shared" si="8"/>
        <v>0</v>
      </c>
      <c r="AB31" s="28">
        <f t="shared" si="8"/>
        <v>0</v>
      </c>
      <c r="AC31" s="65"/>
      <c r="AD31" s="66"/>
    </row>
    <row r="32" spans="1:30" ht="15" thickTop="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1:30" ht="13.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ht="13.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0" ht="13.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row>
    <row r="36" spans="1:30" ht="13.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1:30" ht="13.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ht="13.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0" ht="1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row>
    <row r="40" spans="1:30" ht="1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row>
  </sheetData>
  <sheetProtection sheet="1" objects="1" scenarios="1"/>
  <mergeCells count="25">
    <mergeCell ref="P1:V1"/>
    <mergeCell ref="W1:AD1"/>
    <mergeCell ref="S2:U2"/>
    <mergeCell ref="W2:Y2"/>
    <mergeCell ref="P4:P5"/>
    <mergeCell ref="A28:AD28"/>
    <mergeCell ref="A4:A5"/>
    <mergeCell ref="B4:C4"/>
    <mergeCell ref="D4:E4"/>
    <mergeCell ref="F4:G4"/>
    <mergeCell ref="AC4:AD4"/>
    <mergeCell ref="Q4:R4"/>
    <mergeCell ref="S4:T4"/>
    <mergeCell ref="U4:V4"/>
    <mergeCell ref="W4:X4"/>
    <mergeCell ref="Y4:Z4"/>
    <mergeCell ref="AA4:AB4"/>
    <mergeCell ref="H1:O1"/>
    <mergeCell ref="A1:G1"/>
    <mergeCell ref="A2:F2"/>
    <mergeCell ref="H2:O2"/>
    <mergeCell ref="J4:K4"/>
    <mergeCell ref="L4:M4"/>
    <mergeCell ref="N4:O4"/>
    <mergeCell ref="H4:I4"/>
  </mergeCells>
  <printOptions/>
  <pageMargins left="0.7" right="0.7" top="0.75" bottom="0.75" header="0.3" footer="0.3"/>
  <pageSetup fitToWidth="0" orientation="portrait" paperSize="9" scale="52"/>
  <headerFooter alignWithMargins="0">
    <oddFooter>&amp;L&amp;9©catalystforgrowth.com.au 2012&amp;R&amp;9www.catalystforgrowth.com.au</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2:A25"/>
  <sheetViews>
    <sheetView tabSelected="1" workbookViewId="0" topLeftCell="A1">
      <selection activeCell="A8" sqref="A8"/>
    </sheetView>
  </sheetViews>
  <sheetFormatPr defaultColWidth="8.8515625" defaultRowHeight="15"/>
  <cols>
    <col min="1" max="1" width="106.421875" style="0" customWidth="1"/>
  </cols>
  <sheetData>
    <row r="1" ht="54" customHeight="1"/>
    <row r="2" ht="19.5">
      <c r="A2" s="187" t="s">
        <v>163</v>
      </c>
    </row>
    <row r="3" ht="27.75">
      <c r="A3" s="188" t="s">
        <v>164</v>
      </c>
    </row>
    <row r="4" ht="13.5">
      <c r="A4" s="188"/>
    </row>
    <row r="5" ht="69.75">
      <c r="A5" s="188" t="s">
        <v>148</v>
      </c>
    </row>
    <row r="6" ht="13.5">
      <c r="A6" s="188"/>
    </row>
    <row r="7" ht="15">
      <c r="A7" s="189" t="s">
        <v>137</v>
      </c>
    </row>
    <row r="8" ht="27.75">
      <c r="A8" s="188" t="s">
        <v>165</v>
      </c>
    </row>
    <row r="9" ht="13.5">
      <c r="A9" s="188"/>
    </row>
    <row r="10" ht="27.75">
      <c r="A10" s="188" t="s">
        <v>138</v>
      </c>
    </row>
    <row r="11" ht="13.5">
      <c r="A11" s="188"/>
    </row>
    <row r="12" ht="55.5">
      <c r="A12" s="188" t="s">
        <v>145</v>
      </c>
    </row>
    <row r="13" ht="13.5">
      <c r="A13" s="188"/>
    </row>
    <row r="14" ht="15">
      <c r="A14" s="189" t="s">
        <v>139</v>
      </c>
    </row>
    <row r="15" ht="55.5">
      <c r="A15" s="188" t="s">
        <v>147</v>
      </c>
    </row>
    <row r="16" ht="13.5">
      <c r="A16" s="188"/>
    </row>
    <row r="17" ht="42">
      <c r="A17" s="188" t="s">
        <v>140</v>
      </c>
    </row>
    <row r="18" ht="13.5">
      <c r="A18" s="188"/>
    </row>
    <row r="19" ht="55.5">
      <c r="A19" s="188" t="s">
        <v>141</v>
      </c>
    </row>
    <row r="20" ht="13.5">
      <c r="A20" s="188"/>
    </row>
    <row r="21" ht="15">
      <c r="A21" s="189" t="s">
        <v>142</v>
      </c>
    </row>
    <row r="22" ht="97.5">
      <c r="A22" s="188" t="s">
        <v>143</v>
      </c>
    </row>
    <row r="23" ht="13.5">
      <c r="A23" s="188"/>
    </row>
    <row r="24" ht="13.5">
      <c r="A24" s="190" t="s">
        <v>144</v>
      </c>
    </row>
    <row r="25" ht="13.5">
      <c r="A25" s="188"/>
    </row>
  </sheetData>
  <sheetProtection sheet="1" objects="1" scenarios="1"/>
  <printOptions/>
  <pageMargins left="0.7" right="0.7" top="0.75" bottom="0.75" header="0.3" footer="0.3"/>
  <pageSetup fitToWidth="0" orientation="portrait" paperSize="9"/>
  <headerFooter alignWithMargins="0">
    <oddFooter>&amp;L&amp;9©catalystforgrowth.com.au 2012&amp;R&amp;9www.catalystforgrowth.com.au</oddFooter>
  </headerFooter>
  <drawing r:id="rId1"/>
</worksheet>
</file>

<file path=xl/worksheets/sheet20.xml><?xml version="1.0" encoding="utf-8"?>
<worksheet xmlns="http://schemas.openxmlformats.org/spreadsheetml/2006/main" xmlns:r="http://schemas.openxmlformats.org/officeDocument/2006/relationships">
  <dimension ref="A1:J38"/>
  <sheetViews>
    <sheetView zoomScale="60" zoomScaleNormal="60" workbookViewId="0" topLeftCell="A1">
      <selection activeCell="P37" sqref="P37"/>
    </sheetView>
  </sheetViews>
  <sheetFormatPr defaultColWidth="8.8515625" defaultRowHeight="15"/>
  <cols>
    <col min="1" max="1" width="24.421875" style="0" customWidth="1"/>
    <col min="2" max="2" width="6.8515625" style="0" customWidth="1"/>
    <col min="3" max="3" width="8.8515625" style="0" customWidth="1"/>
    <col min="4" max="4" width="6.7109375" style="0" customWidth="1"/>
    <col min="5" max="5" width="10.00390625" style="119" customWidth="1"/>
    <col min="6" max="6" width="6.7109375" style="0" customWidth="1"/>
    <col min="7" max="7" width="8.8515625" style="0" customWidth="1"/>
    <col min="8" max="8" width="6.7109375" style="0" customWidth="1"/>
    <col min="9" max="9" width="10.421875" style="0" customWidth="1"/>
  </cols>
  <sheetData>
    <row r="1" spans="1:9" ht="19.5">
      <c r="A1" s="376" t="str">
        <f>July!A1</f>
        <v>Business Name: </v>
      </c>
      <c r="B1" s="376"/>
      <c r="C1" s="376"/>
      <c r="D1" s="376"/>
      <c r="E1" s="376"/>
      <c r="F1" s="376"/>
      <c r="G1" s="376"/>
      <c r="H1" s="376"/>
      <c r="I1" s="376"/>
    </row>
    <row r="2" spans="1:9" ht="18">
      <c r="A2" s="125" t="s">
        <v>65</v>
      </c>
      <c r="B2" s="125"/>
      <c r="C2" s="125"/>
      <c r="D2" s="430" t="str">
        <f>July!D1</f>
        <v>July 201_</v>
      </c>
      <c r="E2" s="430"/>
      <c r="F2" s="125" t="s">
        <v>64</v>
      </c>
      <c r="G2" s="125" t="str">
        <f>June!D1</f>
        <v>June 201_</v>
      </c>
      <c r="H2" s="125"/>
      <c r="I2" s="125"/>
    </row>
    <row r="3" spans="1:8" ht="18">
      <c r="A3" s="378"/>
      <c r="B3" s="378"/>
      <c r="C3" s="378"/>
      <c r="D3" s="125"/>
      <c r="E3" s="379"/>
      <c r="F3" s="379"/>
      <c r="G3" s="379"/>
      <c r="H3" s="71"/>
    </row>
    <row r="4" spans="1:8" ht="33.75" customHeight="1">
      <c r="A4" s="126"/>
      <c r="B4" s="123"/>
      <c r="C4" s="125"/>
      <c r="D4" s="125"/>
      <c r="E4" s="125"/>
      <c r="F4" s="123"/>
      <c r="G4" s="123"/>
      <c r="H4" s="123"/>
    </row>
    <row r="5" spans="3:9" ht="15" customHeight="1">
      <c r="C5" s="380" t="s">
        <v>42</v>
      </c>
      <c r="D5" s="381"/>
      <c r="E5" s="382"/>
      <c r="G5" s="383" t="s">
        <v>43</v>
      </c>
      <c r="H5" s="383"/>
      <c r="I5" s="383"/>
    </row>
    <row r="6" spans="5:9" ht="13.5">
      <c r="E6" s="120" t="s">
        <v>69</v>
      </c>
      <c r="I6" s="120" t="s">
        <v>69</v>
      </c>
    </row>
    <row r="7" spans="1:9" ht="13.5">
      <c r="A7" s="69" t="s">
        <v>47</v>
      </c>
      <c r="C7" s="2">
        <f>Cashflow!AC6</f>
        <v>0</v>
      </c>
      <c r="G7" s="2">
        <f>Cashflow!AD6</f>
        <v>0</v>
      </c>
      <c r="I7" s="119"/>
    </row>
    <row r="8" ht="13.5">
      <c r="I8" s="119"/>
    </row>
    <row r="9" spans="1:9" ht="13.5">
      <c r="A9" t="s">
        <v>66</v>
      </c>
      <c r="C9">
        <f>Cashflow!AC10</f>
        <v>0</v>
      </c>
      <c r="E9" s="119" t="e">
        <f>SUM(C9/C7)</f>
        <v>#DIV/0!</v>
      </c>
      <c r="G9">
        <f>Cashflow!AD10</f>
        <v>0</v>
      </c>
      <c r="I9" s="119" t="e">
        <f>SUM(G9/G7)</f>
        <v>#DIV/0!</v>
      </c>
    </row>
    <row r="10" ht="13.5">
      <c r="I10" s="119"/>
    </row>
    <row r="11" spans="1:9" ht="13.5">
      <c r="A11" s="69" t="s">
        <v>67</v>
      </c>
      <c r="C11" s="2">
        <f>SUM(C7-C9)</f>
        <v>0</v>
      </c>
      <c r="E11" s="121" t="e">
        <f>SUM(C11/C7)</f>
        <v>#DIV/0!</v>
      </c>
      <c r="G11" s="2">
        <f>SUM(G7-G9)</f>
        <v>0</v>
      </c>
      <c r="I11" s="121" t="e">
        <f>SUM(G11/G7)</f>
        <v>#DIV/0!</v>
      </c>
    </row>
    <row r="12" ht="13.5">
      <c r="I12" s="119"/>
    </row>
    <row r="13" spans="1:9" ht="13.5">
      <c r="A13" s="70" t="s">
        <v>44</v>
      </c>
      <c r="I13" s="119"/>
    </row>
    <row r="14" spans="1:9" ht="13.5">
      <c r="A14" s="277" t="str">
        <f>July!M2</f>
        <v>Advertising</v>
      </c>
      <c r="C14">
        <f>Cashflow!AC11</f>
        <v>0</v>
      </c>
      <c r="E14" s="119" t="e">
        <f>SUM(C14/C7)</f>
        <v>#DIV/0!</v>
      </c>
      <c r="G14">
        <f>Cashflow!AD11</f>
        <v>0</v>
      </c>
      <c r="I14" s="119" t="e">
        <f>SUM(G14/G7)</f>
        <v>#DIV/0!</v>
      </c>
    </row>
    <row r="15" spans="1:9" ht="13.5">
      <c r="A15" s="277" t="str">
        <f>July!N2</f>
        <v>Bank Fees</v>
      </c>
      <c r="C15">
        <f>Cashflow!AC12</f>
        <v>0</v>
      </c>
      <c r="E15" s="119" t="e">
        <f>SUM(C15/C7)</f>
        <v>#DIV/0!</v>
      </c>
      <c r="G15">
        <f>Cashflow!AD12</f>
        <v>0</v>
      </c>
      <c r="I15" s="119" t="e">
        <f>SUM(G15/G7)</f>
        <v>#DIV/0!</v>
      </c>
    </row>
    <row r="16" spans="1:9" ht="13.5">
      <c r="A16" s="277" t="s">
        <v>157</v>
      </c>
      <c r="C16">
        <v>0</v>
      </c>
      <c r="E16" s="119" t="e">
        <f>SUM(C16/C7)</f>
        <v>#DIV/0!</v>
      </c>
      <c r="G16" s="78">
        <f>G37</f>
        <v>0</v>
      </c>
      <c r="I16" s="119" t="e">
        <f>SUM(G16/G7)</f>
        <v>#DIV/0!</v>
      </c>
    </row>
    <row r="17" spans="1:9" ht="13.5">
      <c r="A17" s="277" t="str">
        <f>July!P2</f>
        <v>Freight / Postage</v>
      </c>
      <c r="C17">
        <f>Cashflow!AC14</f>
        <v>0</v>
      </c>
      <c r="E17" s="119" t="e">
        <f>SUM(C17/C7)</f>
        <v>#DIV/0!</v>
      </c>
      <c r="G17">
        <f>Cashflow!AD14</f>
        <v>0</v>
      </c>
      <c r="I17" s="119" t="e">
        <f>SUM(G17/G7)</f>
        <v>#DIV/0!</v>
      </c>
    </row>
    <row r="18" spans="1:9" ht="13.5">
      <c r="A18" s="277" t="str">
        <f>July!Q2</f>
        <v>Insurance</v>
      </c>
      <c r="C18">
        <f>Cashflow!AC15</f>
        <v>0</v>
      </c>
      <c r="E18" s="119" t="e">
        <f>SUM(C18/C7)</f>
        <v>#DIV/0!</v>
      </c>
      <c r="G18">
        <f>Cashflow!AD15</f>
        <v>0</v>
      </c>
      <c r="I18" s="119" t="e">
        <f>SUM(G18/G7)</f>
        <v>#DIV/0!</v>
      </c>
    </row>
    <row r="19" spans="1:9" ht="13.5">
      <c r="A19" s="277" t="str">
        <f>July!R2</f>
        <v>Interest 0n Loan</v>
      </c>
      <c r="C19">
        <f>Cashflow!AC16</f>
        <v>0</v>
      </c>
      <c r="E19" s="119" t="e">
        <f>SUM(C19/C7)</f>
        <v>#DIV/0!</v>
      </c>
      <c r="G19">
        <f>Cashflow!AD16</f>
        <v>0</v>
      </c>
      <c r="I19" s="119" t="e">
        <f>SUM(G19/G7)</f>
        <v>#DIV/0!</v>
      </c>
    </row>
    <row r="20" spans="1:9" ht="13.5">
      <c r="A20" s="277" t="str">
        <f>July!T2</f>
        <v>Misc Expenses</v>
      </c>
      <c r="C20">
        <f>Cashflow!AC18</f>
        <v>0</v>
      </c>
      <c r="E20" s="119" t="e">
        <f>SUM(C20/C7)</f>
        <v>#DIV/0!</v>
      </c>
      <c r="G20">
        <f>Cashflow!AD18</f>
        <v>0</v>
      </c>
      <c r="I20" s="119" t="e">
        <f>SUM(G20/G7)</f>
        <v>#DIV/0!</v>
      </c>
    </row>
    <row r="21" spans="1:9" ht="13.5">
      <c r="A21" s="277" t="str">
        <f>July!U2</f>
        <v>Motor Vehicle</v>
      </c>
      <c r="C21">
        <f>Cashflow!AC19</f>
        <v>0</v>
      </c>
      <c r="E21" s="119" t="e">
        <f>SUM(C21/C7)</f>
        <v>#DIV/0!</v>
      </c>
      <c r="G21">
        <f>Cashflow!AD19</f>
        <v>0</v>
      </c>
      <c r="I21" s="119" t="e">
        <f>SUM(G21/G7)</f>
        <v>#DIV/0!</v>
      </c>
    </row>
    <row r="22" spans="1:9" ht="13.5">
      <c r="A22" s="277" t="str">
        <f>July!V2</f>
        <v>Printing / Staionery</v>
      </c>
      <c r="C22">
        <f>Cashflow!AC20</f>
        <v>0</v>
      </c>
      <c r="G22">
        <f>Cashflow!AD20</f>
        <v>0</v>
      </c>
      <c r="I22" s="119" t="e">
        <f>SUM(G22/G7)</f>
        <v>#DIV/0!</v>
      </c>
    </row>
    <row r="23" spans="1:9" ht="13.5">
      <c r="A23" s="277" t="str">
        <f>July!W2</f>
        <v>Rent/ Electricity</v>
      </c>
      <c r="C23">
        <f>Cashflow!AC21</f>
        <v>0</v>
      </c>
      <c r="E23" s="119" t="e">
        <f>SUM(C23/C7)</f>
        <v>#DIV/0!</v>
      </c>
      <c r="G23">
        <f>Cashflow!AD21</f>
        <v>0</v>
      </c>
      <c r="I23" s="119" t="e">
        <f>SUM(G23/G7)</f>
        <v>#DIV/0!</v>
      </c>
    </row>
    <row r="24" spans="1:9" ht="13.5">
      <c r="A24" s="277" t="str">
        <f>July!X2</f>
        <v>Super Contribution</v>
      </c>
      <c r="C24">
        <f>Cashflow!AC22</f>
        <v>0</v>
      </c>
      <c r="E24" s="119" t="e">
        <f>SUM(C24/C7)</f>
        <v>#DIV/0!</v>
      </c>
      <c r="G24">
        <f>Cashflow!AD22</f>
        <v>0</v>
      </c>
      <c r="I24" s="119" t="e">
        <f>SUM(G24/G7)</f>
        <v>#DIV/0!</v>
      </c>
    </row>
    <row r="25" spans="1:9" ht="13.5">
      <c r="A25" s="277" t="str">
        <f>July!Y2</f>
        <v>Telephone</v>
      </c>
      <c r="C25">
        <f>Cashflow!AC23</f>
        <v>0</v>
      </c>
      <c r="E25" s="119" t="e">
        <f>SUM(C25/C7)</f>
        <v>#DIV/0!</v>
      </c>
      <c r="G25">
        <f>Cashflow!AD23</f>
        <v>0</v>
      </c>
      <c r="I25" s="119" t="e">
        <f>SUM(G25/G7)</f>
        <v>#DIV/0!</v>
      </c>
    </row>
    <row r="26" spans="1:9" ht="13.5">
      <c r="A26" s="277" t="str">
        <f>July!Z2</f>
        <v>Wages</v>
      </c>
      <c r="C26">
        <f>Cashflow!AC24</f>
        <v>0</v>
      </c>
      <c r="E26" s="119" t="e">
        <f>SUM(C26/C7)</f>
        <v>#DIV/0!</v>
      </c>
      <c r="G26">
        <f>Cashflow!AD24</f>
        <v>0</v>
      </c>
      <c r="I26" s="119" t="e">
        <f>SUM(G26/G7)</f>
        <v>#DIV/0!</v>
      </c>
    </row>
    <row r="27" spans="1:9" ht="13.5">
      <c r="A27" s="277">
        <f>July!AA2</f>
        <v>0</v>
      </c>
      <c r="C27">
        <f>Cashflow!AC25</f>
        <v>0</v>
      </c>
      <c r="E27" s="119" t="e">
        <f>SUM(C27/C7)</f>
        <v>#DIV/0!</v>
      </c>
      <c r="G27">
        <f>Cashflow!AD25</f>
        <v>0</v>
      </c>
      <c r="I27" s="119" t="e">
        <f>SUM(G27/G7)</f>
        <v>#DIV/0!</v>
      </c>
    </row>
    <row r="28" spans="1:9" ht="13.5">
      <c r="A28" s="37"/>
      <c r="I28" s="119"/>
    </row>
    <row r="29" spans="1:9" ht="13.5">
      <c r="A29" s="66" t="s">
        <v>46</v>
      </c>
      <c r="C29" s="2">
        <f>SUM(C14:C28)</f>
        <v>0</v>
      </c>
      <c r="E29" s="119" t="e">
        <f>SUM(C29/C7)</f>
        <v>#DIV/0!</v>
      </c>
      <c r="G29" s="2">
        <f>SUM(G14:G28)</f>
        <v>0</v>
      </c>
      <c r="I29" s="119" t="e">
        <f>SUM(G29/G7)</f>
        <v>#DIV/0!</v>
      </c>
    </row>
    <row r="30" ht="13.5">
      <c r="I30" s="119"/>
    </row>
    <row r="31" spans="1:9" ht="13.5">
      <c r="A31" s="69" t="s">
        <v>68</v>
      </c>
      <c r="C31" s="2">
        <f>SUM(C11-C29)</f>
        <v>0</v>
      </c>
      <c r="E31" s="121" t="e">
        <f>SUM(C31/C7)</f>
        <v>#DIV/0!</v>
      </c>
      <c r="G31" s="2">
        <f>SUM(G11-G29)</f>
        <v>0</v>
      </c>
      <c r="I31" s="121" t="e">
        <f>SUM(G31/G7)</f>
        <v>#DIV/0!</v>
      </c>
    </row>
    <row r="33" ht="15" thickBot="1"/>
    <row r="34" spans="1:10" ht="28.5" customHeight="1" thickBot="1" thickTop="1">
      <c r="A34" s="360" t="s">
        <v>150</v>
      </c>
      <c r="B34" s="361"/>
      <c r="C34" s="361"/>
      <c r="D34" s="362"/>
      <c r="E34" s="363"/>
      <c r="F34" s="364"/>
      <c r="G34" s="365" t="s">
        <v>151</v>
      </c>
      <c r="H34" s="365"/>
      <c r="I34" s="366" t="s">
        <v>152</v>
      </c>
      <c r="J34" s="367"/>
    </row>
    <row r="35" spans="1:10" ht="15" thickTop="1">
      <c r="A35" s="368" t="s">
        <v>153</v>
      </c>
      <c r="B35" s="369"/>
      <c r="C35" s="369"/>
      <c r="D35" s="370">
        <v>0</v>
      </c>
      <c r="E35" s="371"/>
      <c r="F35" s="372"/>
      <c r="G35" s="373">
        <f>D35*0.3</f>
        <v>0</v>
      </c>
      <c r="H35" s="374"/>
      <c r="I35" s="373">
        <f>D35-G35</f>
        <v>0</v>
      </c>
      <c r="J35" s="375"/>
    </row>
    <row r="36" spans="1:10" ht="15" thickBot="1">
      <c r="A36" s="343" t="s">
        <v>154</v>
      </c>
      <c r="B36" s="344"/>
      <c r="C36" s="344"/>
      <c r="D36" s="345">
        <f>Cashflow!AD13</f>
        <v>0</v>
      </c>
      <c r="E36" s="346"/>
      <c r="F36" s="347"/>
      <c r="G36" s="348">
        <f>D36*0.15</f>
        <v>0</v>
      </c>
      <c r="H36" s="349"/>
      <c r="I36" s="350">
        <f>D36-G36</f>
        <v>0</v>
      </c>
      <c r="J36" s="351"/>
    </row>
    <row r="37" spans="1:10" ht="15.75" thickBot="1" thickTop="1">
      <c r="A37" s="352" t="s">
        <v>155</v>
      </c>
      <c r="B37" s="353"/>
      <c r="C37" s="353"/>
      <c r="D37" s="354"/>
      <c r="E37" s="355"/>
      <c r="F37" s="355"/>
      <c r="G37" s="356">
        <f>G35+G36</f>
        <v>0</v>
      </c>
      <c r="H37" s="357"/>
      <c r="I37" s="358"/>
      <c r="J37" s="359"/>
    </row>
    <row r="38" spans="1:10" ht="15.75" thickBot="1" thickTop="1">
      <c r="A38" s="334" t="s">
        <v>156</v>
      </c>
      <c r="B38" s="335"/>
      <c r="C38" s="335"/>
      <c r="D38" s="336"/>
      <c r="E38" s="337"/>
      <c r="F38" s="338"/>
      <c r="G38" s="339"/>
      <c r="H38" s="340"/>
      <c r="I38" s="341">
        <f>I35+I36</f>
        <v>0</v>
      </c>
      <c r="J38" s="342"/>
    </row>
    <row r="39" ht="15" thickTop="1"/>
  </sheetData>
  <sheetProtection sheet="1" objects="1" scenarios="1"/>
  <mergeCells count="26">
    <mergeCell ref="A38:C38"/>
    <mergeCell ref="D38:F38"/>
    <mergeCell ref="G38:H38"/>
    <mergeCell ref="I38:J38"/>
    <mergeCell ref="A36:C36"/>
    <mergeCell ref="D36:F36"/>
    <mergeCell ref="G36:H36"/>
    <mergeCell ref="I36:J36"/>
    <mergeCell ref="A37:C37"/>
    <mergeCell ref="D37:F37"/>
    <mergeCell ref="G37:H37"/>
    <mergeCell ref="I37:J37"/>
    <mergeCell ref="A34:C34"/>
    <mergeCell ref="D34:F34"/>
    <mergeCell ref="G34:H34"/>
    <mergeCell ref="I34:J34"/>
    <mergeCell ref="A35:C35"/>
    <mergeCell ref="D35:F35"/>
    <mergeCell ref="G35:H35"/>
    <mergeCell ref="I35:J35"/>
    <mergeCell ref="C5:E5"/>
    <mergeCell ref="G5:I5"/>
    <mergeCell ref="A1:I1"/>
    <mergeCell ref="A3:C3"/>
    <mergeCell ref="E3:G3"/>
    <mergeCell ref="D2:E2"/>
  </mergeCells>
  <printOptions/>
  <pageMargins left="0.7" right="0.7" top="0.75" bottom="0.75" header="0.3" footer="0.3"/>
  <pageSetup fitToWidth="0" orientation="portrait" paperSize="9" scale="88"/>
  <headerFooter alignWithMargins="0">
    <oddFooter>&amp;L&amp;9©catalystforgrowth.com.au 2012&amp;R&amp;9www.catalystforgrowth.com.au</oddFooter>
  </headerFooter>
</worksheet>
</file>

<file path=xl/worksheets/sheet21.xml><?xml version="1.0" encoding="utf-8"?>
<worksheet xmlns="http://schemas.openxmlformats.org/spreadsheetml/2006/main" xmlns:r="http://schemas.openxmlformats.org/officeDocument/2006/relationships">
  <dimension ref="A1:D8"/>
  <sheetViews>
    <sheetView workbookViewId="0" topLeftCell="A1">
      <selection activeCell="P37" sqref="P37"/>
    </sheetView>
  </sheetViews>
  <sheetFormatPr defaultColWidth="8.8515625" defaultRowHeight="15"/>
  <cols>
    <col min="1" max="1" width="36.7109375" style="0" customWidth="1"/>
    <col min="2" max="2" width="8.421875" style="0" customWidth="1"/>
    <col min="3" max="3" width="19.28125" style="0" customWidth="1"/>
    <col min="4" max="4" width="14.421875" style="76" customWidth="1"/>
  </cols>
  <sheetData>
    <row r="1" spans="1:4" ht="15">
      <c r="A1" s="183" t="s">
        <v>130</v>
      </c>
      <c r="B1" s="147"/>
      <c r="C1" s="147"/>
      <c r="D1" s="184"/>
    </row>
    <row r="2" spans="1:4" ht="36" customHeight="1">
      <c r="A2" s="147"/>
      <c r="B2" s="147"/>
      <c r="C2" s="147"/>
      <c r="D2" s="184"/>
    </row>
    <row r="3" spans="1:4" ht="13.5">
      <c r="A3" s="264" t="s">
        <v>131</v>
      </c>
      <c r="B3" s="147"/>
      <c r="C3" s="431" t="s">
        <v>135</v>
      </c>
      <c r="D3" s="184" t="e">
        <f>1-('P&amp;L'!C9/'P&amp;L'!C7)</f>
        <v>#DIV/0!</v>
      </c>
    </row>
    <row r="4" spans="1:4" ht="13.5">
      <c r="A4" s="265" t="s">
        <v>132</v>
      </c>
      <c r="B4" s="147"/>
      <c r="C4" s="431"/>
      <c r="D4" s="184"/>
    </row>
    <row r="5" spans="1:4" ht="13.5">
      <c r="A5" s="147"/>
      <c r="B5" s="147"/>
      <c r="C5" s="147"/>
      <c r="D5" s="184"/>
    </row>
    <row r="6" spans="1:4" ht="13.5">
      <c r="A6" s="265" t="s">
        <v>134</v>
      </c>
      <c r="B6" s="147"/>
      <c r="C6" s="431" t="s">
        <v>136</v>
      </c>
      <c r="D6" s="184" t="e">
        <f>'P&amp;L'!C29/D3</f>
        <v>#DIV/0!</v>
      </c>
    </row>
    <row r="7" spans="1:4" ht="13.5">
      <c r="A7" s="264" t="s">
        <v>133</v>
      </c>
      <c r="B7" s="147"/>
      <c r="C7" s="431"/>
      <c r="D7" s="184"/>
    </row>
    <row r="8" spans="1:4" ht="13.5">
      <c r="A8" s="266"/>
      <c r="B8" s="147"/>
      <c r="C8" s="147"/>
      <c r="D8" s="184"/>
    </row>
  </sheetData>
  <sheetProtection sheet="1" objects="1" scenarios="1"/>
  <mergeCells count="2">
    <mergeCell ref="C3:C4"/>
    <mergeCell ref="C6:C7"/>
  </mergeCells>
  <printOptions/>
  <pageMargins left="0.7" right="0.7" top="0.75" bottom="0.75" header="0.3" footer="0.3"/>
  <pageSetup fitToWidth="0" orientation="portrait" paperSize="9"/>
  <headerFooter alignWithMargins="0">
    <oddFooter>&amp;L&amp;9©catalystforgrowth.com.au 2012&amp;R&amp;9www.catalystforgrowth.com.au</oddFooter>
  </headerFooter>
</worksheet>
</file>

<file path=xl/worksheets/sheet3.xml><?xml version="1.0" encoding="utf-8"?>
<worksheet xmlns="http://schemas.openxmlformats.org/spreadsheetml/2006/main" xmlns:r="http://schemas.openxmlformats.org/officeDocument/2006/relationships">
  <dimension ref="A1:AN50"/>
  <sheetViews>
    <sheetView workbookViewId="0" topLeftCell="V1">
      <selection activeCell="AG8" sqref="AG8"/>
    </sheetView>
  </sheetViews>
  <sheetFormatPr defaultColWidth="8.8515625" defaultRowHeight="15"/>
  <cols>
    <col min="1" max="1" width="10.7109375" style="68" customWidth="1"/>
    <col min="2" max="2" width="32.421875" style="0" customWidth="1"/>
    <col min="3" max="3" width="16.00390625" style="68" customWidth="1"/>
    <col min="4" max="5" width="12.7109375" style="72" customWidth="1"/>
    <col min="6" max="6" width="10.7109375" style="122" customWidth="1"/>
    <col min="7" max="7" width="35.7109375" style="0" customWidth="1"/>
    <col min="8" max="8" width="10.140625" style="68" customWidth="1"/>
    <col min="9" max="9" width="10.7109375" style="78" customWidth="1"/>
    <col min="10" max="11" width="9.140625" style="78" customWidth="1"/>
    <col min="12" max="13" width="10.421875" style="78" bestFit="1" customWidth="1"/>
    <col min="14" max="14" width="9.28125" style="78" bestFit="1" customWidth="1"/>
    <col min="15" max="15" width="10.421875" style="78" bestFit="1" customWidth="1"/>
    <col min="16" max="18" width="9.28125" style="78" bestFit="1" customWidth="1"/>
    <col min="19" max="19" width="9.421875" style="78" bestFit="1" customWidth="1"/>
    <col min="20" max="21" width="9.28125" style="78" bestFit="1" customWidth="1"/>
    <col min="22" max="22" width="9.421875" style="78" customWidth="1"/>
    <col min="23" max="23" width="9.421875" style="78" bestFit="1" customWidth="1"/>
    <col min="24" max="24" width="9.7109375" style="78" customWidth="1"/>
    <col min="25" max="25" width="9.28125" style="78" customWidth="1"/>
    <col min="26" max="26" width="9.7109375" style="78" customWidth="1"/>
    <col min="27" max="27" width="9.28125" style="78" bestFit="1" customWidth="1"/>
    <col min="28" max="32" width="8.8515625" style="0" customWidth="1"/>
    <col min="33" max="33" width="10.7109375" style="76" customWidth="1"/>
    <col min="34" max="34" width="5.7109375" style="0" customWidth="1"/>
    <col min="35" max="36" width="8.8515625" style="0" customWidth="1"/>
    <col min="37" max="37" width="10.421875" style="0" customWidth="1"/>
    <col min="38" max="38" width="10.28125" style="76" customWidth="1"/>
  </cols>
  <sheetData>
    <row r="1" spans="1:39" ht="15.75" thickBot="1">
      <c r="A1" s="284" t="s">
        <v>70</v>
      </c>
      <c r="B1" s="285"/>
      <c r="C1" s="192"/>
      <c r="D1" s="286">
        <v>40725</v>
      </c>
      <c r="E1" s="287"/>
      <c r="F1" s="288" t="s">
        <v>12</v>
      </c>
      <c r="G1" s="289"/>
      <c r="H1" s="289"/>
      <c r="I1" s="289"/>
      <c r="J1" s="289"/>
      <c r="K1" s="290"/>
      <c r="L1" s="193" t="s">
        <v>11</v>
      </c>
      <c r="M1" s="194"/>
      <c r="N1" s="194"/>
      <c r="O1" s="194"/>
      <c r="P1" s="194"/>
      <c r="Q1" s="194"/>
      <c r="R1" s="194"/>
      <c r="S1" s="194"/>
      <c r="T1" s="195"/>
      <c r="U1" s="193" t="s">
        <v>26</v>
      </c>
      <c r="V1" s="194"/>
      <c r="W1" s="194"/>
      <c r="X1" s="194"/>
      <c r="Y1" s="194"/>
      <c r="Z1" s="194"/>
      <c r="AA1" s="194"/>
      <c r="AB1" s="182"/>
      <c r="AC1" s="144"/>
      <c r="AD1" s="183" t="s">
        <v>83</v>
      </c>
      <c r="AE1" s="147"/>
      <c r="AF1" s="147"/>
      <c r="AG1" s="184"/>
      <c r="AH1" s="147"/>
      <c r="AI1" s="147"/>
      <c r="AJ1" s="147"/>
      <c r="AK1" s="147"/>
      <c r="AL1" s="184"/>
      <c r="AM1" s="140"/>
    </row>
    <row r="2" spans="1:39" ht="15.75" customHeight="1" thickBot="1">
      <c r="A2" s="196"/>
      <c r="B2" s="197"/>
      <c r="C2" s="198"/>
      <c r="D2" s="199"/>
      <c r="E2" s="200"/>
      <c r="F2" s="291" t="s">
        <v>0</v>
      </c>
      <c r="G2" s="294" t="s">
        <v>1</v>
      </c>
      <c r="H2" s="297" t="s">
        <v>6</v>
      </c>
      <c r="I2" s="297"/>
      <c r="J2" s="298" t="s">
        <v>9</v>
      </c>
      <c r="K2" s="299"/>
      <c r="L2" s="321" t="s">
        <v>66</v>
      </c>
      <c r="M2" s="321" t="s">
        <v>14</v>
      </c>
      <c r="N2" s="280" t="s">
        <v>15</v>
      </c>
      <c r="O2" s="280" t="s">
        <v>16</v>
      </c>
      <c r="P2" s="282" t="s">
        <v>20</v>
      </c>
      <c r="Q2" s="319" t="s">
        <v>17</v>
      </c>
      <c r="R2" s="282" t="s">
        <v>158</v>
      </c>
      <c r="S2" s="282" t="s">
        <v>159</v>
      </c>
      <c r="T2" s="312" t="s">
        <v>45</v>
      </c>
      <c r="U2" s="314" t="s">
        <v>18</v>
      </c>
      <c r="V2" s="312" t="s">
        <v>19</v>
      </c>
      <c r="W2" s="282" t="s">
        <v>161</v>
      </c>
      <c r="X2" s="282" t="s">
        <v>24</v>
      </c>
      <c r="Y2" s="282" t="s">
        <v>22</v>
      </c>
      <c r="Z2" s="282" t="s">
        <v>23</v>
      </c>
      <c r="AA2" s="300" t="s">
        <v>160</v>
      </c>
      <c r="AB2" s="302" t="s">
        <v>25</v>
      </c>
      <c r="AC2" s="303"/>
      <c r="AD2" s="147"/>
      <c r="AE2" s="147"/>
      <c r="AF2" s="147"/>
      <c r="AG2" s="184"/>
      <c r="AH2" s="147"/>
      <c r="AI2" s="147"/>
      <c r="AJ2" s="147"/>
      <c r="AK2" s="147"/>
      <c r="AL2" s="184"/>
      <c r="AM2" s="140"/>
    </row>
    <row r="3" spans="1:39" ht="15.75" thickBot="1">
      <c r="A3" s="288" t="s">
        <v>13</v>
      </c>
      <c r="B3" s="306"/>
      <c r="C3" s="306"/>
      <c r="D3" s="306"/>
      <c r="E3" s="307"/>
      <c r="F3" s="292"/>
      <c r="G3" s="295"/>
      <c r="H3" s="308" t="s">
        <v>3</v>
      </c>
      <c r="I3" s="310" t="s">
        <v>2</v>
      </c>
      <c r="J3" s="201" t="s">
        <v>7</v>
      </c>
      <c r="K3" s="202" t="s">
        <v>8</v>
      </c>
      <c r="L3" s="322"/>
      <c r="M3" s="322"/>
      <c r="N3" s="281"/>
      <c r="O3" s="281"/>
      <c r="P3" s="283"/>
      <c r="Q3" s="320"/>
      <c r="R3" s="283"/>
      <c r="S3" s="283"/>
      <c r="T3" s="313"/>
      <c r="U3" s="315"/>
      <c r="V3" s="313"/>
      <c r="W3" s="283"/>
      <c r="X3" s="283"/>
      <c r="Y3" s="283"/>
      <c r="Z3" s="283"/>
      <c r="AA3" s="301"/>
      <c r="AB3" s="304"/>
      <c r="AC3" s="305"/>
      <c r="AD3" s="185" t="s">
        <v>92</v>
      </c>
      <c r="AE3" s="147"/>
      <c r="AF3" s="147"/>
      <c r="AG3" s="184"/>
      <c r="AH3" s="147"/>
      <c r="AI3" s="185" t="s">
        <v>85</v>
      </c>
      <c r="AJ3" s="147"/>
      <c r="AK3" s="147"/>
      <c r="AL3" s="184"/>
      <c r="AM3" s="140"/>
    </row>
    <row r="4" spans="1:39" ht="15" thickBot="1">
      <c r="A4" s="203" t="s">
        <v>0</v>
      </c>
      <c r="B4" s="174" t="s">
        <v>1</v>
      </c>
      <c r="C4" s="175" t="s">
        <v>3</v>
      </c>
      <c r="D4" s="204" t="s">
        <v>2</v>
      </c>
      <c r="E4" s="205" t="s">
        <v>4</v>
      </c>
      <c r="F4" s="293"/>
      <c r="G4" s="296"/>
      <c r="H4" s="309"/>
      <c r="I4" s="311"/>
      <c r="J4" s="206" t="s">
        <v>2</v>
      </c>
      <c r="K4" s="207" t="s">
        <v>2</v>
      </c>
      <c r="L4" s="270"/>
      <c r="M4" s="271"/>
      <c r="N4" s="271"/>
      <c r="O4" s="271"/>
      <c r="P4" s="271"/>
      <c r="Q4" s="271"/>
      <c r="R4" s="271"/>
      <c r="S4" s="271"/>
      <c r="T4" s="272"/>
      <c r="U4" s="273"/>
      <c r="V4" s="274"/>
      <c r="W4" s="271"/>
      <c r="X4" s="271"/>
      <c r="Y4" s="271"/>
      <c r="Z4" s="271"/>
      <c r="AA4" s="271"/>
      <c r="AB4" s="275"/>
      <c r="AC4" s="276"/>
      <c r="AD4" s="147"/>
      <c r="AE4" s="147"/>
      <c r="AF4" s="147"/>
      <c r="AG4" s="184"/>
      <c r="AH4" s="147"/>
      <c r="AI4" s="147"/>
      <c r="AJ4" s="147"/>
      <c r="AK4" s="147"/>
      <c r="AL4" s="184"/>
      <c r="AM4" s="140"/>
    </row>
    <row r="5" spans="1:39" ht="13.5">
      <c r="A5" s="208">
        <v>40725</v>
      </c>
      <c r="B5" s="209" t="s">
        <v>71</v>
      </c>
      <c r="C5" s="210" t="s">
        <v>99</v>
      </c>
      <c r="D5" s="211">
        <v>250</v>
      </c>
      <c r="E5" s="212">
        <v>250</v>
      </c>
      <c r="F5" s="213">
        <v>40725</v>
      </c>
      <c r="G5" s="209" t="s">
        <v>106</v>
      </c>
      <c r="H5" s="210" t="s">
        <v>72</v>
      </c>
      <c r="I5" s="214">
        <v>238</v>
      </c>
      <c r="J5" s="214"/>
      <c r="K5" s="215"/>
      <c r="L5" s="216">
        <v>238</v>
      </c>
      <c r="M5" s="217"/>
      <c r="N5" s="217"/>
      <c r="O5" s="217"/>
      <c r="P5" s="217"/>
      <c r="Q5" s="217"/>
      <c r="R5" s="217"/>
      <c r="S5" s="217"/>
      <c r="T5" s="218"/>
      <c r="U5" s="216"/>
      <c r="V5" s="219"/>
      <c r="W5" s="217"/>
      <c r="X5" s="217"/>
      <c r="Y5" s="217"/>
      <c r="Z5" s="217"/>
      <c r="AA5" s="217"/>
      <c r="AB5" s="220"/>
      <c r="AC5" s="221"/>
      <c r="AD5" s="147" t="s">
        <v>87</v>
      </c>
      <c r="AE5" s="147"/>
      <c r="AF5" s="147"/>
      <c r="AG5" s="184">
        <v>955</v>
      </c>
      <c r="AH5" s="147"/>
      <c r="AI5" s="147" t="s">
        <v>96</v>
      </c>
      <c r="AJ5" s="147"/>
      <c r="AK5" s="147"/>
      <c r="AL5" s="222">
        <v>2084.55</v>
      </c>
      <c r="AM5" s="140"/>
    </row>
    <row r="6" spans="1:39" ht="13.5">
      <c r="A6" s="223">
        <v>40725</v>
      </c>
      <c r="B6" s="224" t="s">
        <v>73</v>
      </c>
      <c r="C6" s="225" t="s">
        <v>74</v>
      </c>
      <c r="D6" s="226">
        <v>595</v>
      </c>
      <c r="E6" s="227">
        <v>595</v>
      </c>
      <c r="F6" s="213">
        <v>40725</v>
      </c>
      <c r="G6" s="224" t="s">
        <v>111</v>
      </c>
      <c r="H6" s="225" t="s">
        <v>113</v>
      </c>
      <c r="I6" s="217">
        <v>326</v>
      </c>
      <c r="J6" s="217"/>
      <c r="K6" s="218"/>
      <c r="L6" s="216"/>
      <c r="M6" s="217"/>
      <c r="N6" s="217"/>
      <c r="O6" s="217"/>
      <c r="P6" s="217"/>
      <c r="Q6" s="217"/>
      <c r="R6" s="217"/>
      <c r="S6" s="217"/>
      <c r="T6" s="218"/>
      <c r="U6" s="216"/>
      <c r="V6" s="219"/>
      <c r="W6" s="217"/>
      <c r="X6" s="217"/>
      <c r="Y6" s="217"/>
      <c r="Z6" s="217">
        <v>326</v>
      </c>
      <c r="AA6" s="217"/>
      <c r="AB6" s="220"/>
      <c r="AC6" s="221"/>
      <c r="AD6" s="147" t="s">
        <v>84</v>
      </c>
      <c r="AE6" s="147"/>
      <c r="AF6" s="147"/>
      <c r="AG6" s="184"/>
      <c r="AH6" s="147"/>
      <c r="AI6" s="147" t="s">
        <v>97</v>
      </c>
      <c r="AJ6" s="147"/>
      <c r="AK6" s="147"/>
      <c r="AL6" s="184"/>
      <c r="AM6" s="140"/>
    </row>
    <row r="7" spans="1:39" ht="13.5">
      <c r="A7" s="223">
        <v>40728</v>
      </c>
      <c r="B7" s="224" t="s">
        <v>76</v>
      </c>
      <c r="C7" s="225" t="s">
        <v>75</v>
      </c>
      <c r="D7" s="226">
        <v>35</v>
      </c>
      <c r="E7" s="227">
        <v>35</v>
      </c>
      <c r="F7" s="213">
        <v>40725</v>
      </c>
      <c r="G7" s="224" t="s">
        <v>15</v>
      </c>
      <c r="H7" s="225" t="s">
        <v>72</v>
      </c>
      <c r="I7" s="217">
        <v>10</v>
      </c>
      <c r="J7" s="217"/>
      <c r="K7" s="218"/>
      <c r="L7" s="216"/>
      <c r="M7" s="217"/>
      <c r="N7" s="217">
        <v>10</v>
      </c>
      <c r="O7" s="217"/>
      <c r="P7" s="217"/>
      <c r="Q7" s="217"/>
      <c r="R7" s="217"/>
      <c r="S7" s="217"/>
      <c r="T7" s="218"/>
      <c r="U7" s="216"/>
      <c r="V7" s="219"/>
      <c r="W7" s="217"/>
      <c r="X7" s="217"/>
      <c r="Y7" s="217"/>
      <c r="Z7" s="217"/>
      <c r="AA7" s="217"/>
      <c r="AB7" s="220"/>
      <c r="AC7" s="221"/>
      <c r="AD7" s="147"/>
      <c r="AE7" s="147"/>
      <c r="AF7" s="147"/>
      <c r="AG7" s="184"/>
      <c r="AH7" s="147"/>
      <c r="AI7" s="147"/>
      <c r="AJ7" s="147"/>
      <c r="AK7" s="147"/>
      <c r="AL7" s="184"/>
      <c r="AM7" s="140"/>
    </row>
    <row r="8" spans="1:39" ht="13.5">
      <c r="A8" s="223">
        <v>40729</v>
      </c>
      <c r="B8" s="224" t="s">
        <v>77</v>
      </c>
      <c r="C8" s="225" t="s">
        <v>78</v>
      </c>
      <c r="D8" s="226">
        <v>50</v>
      </c>
      <c r="E8" s="227">
        <v>40</v>
      </c>
      <c r="F8" s="228">
        <v>40728</v>
      </c>
      <c r="G8" s="224" t="s">
        <v>107</v>
      </c>
      <c r="H8" s="225" t="s">
        <v>72</v>
      </c>
      <c r="I8" s="217">
        <v>98.45</v>
      </c>
      <c r="J8" s="217"/>
      <c r="K8" s="218"/>
      <c r="L8" s="216"/>
      <c r="M8" s="217"/>
      <c r="N8" s="217"/>
      <c r="O8" s="217"/>
      <c r="P8" s="217"/>
      <c r="Q8" s="217"/>
      <c r="R8" s="217"/>
      <c r="S8" s="217"/>
      <c r="T8" s="218"/>
      <c r="U8" s="216"/>
      <c r="V8" s="219"/>
      <c r="W8" s="217"/>
      <c r="X8" s="217"/>
      <c r="Y8" s="217">
        <v>98.45</v>
      </c>
      <c r="Z8" s="217"/>
      <c r="AA8" s="217"/>
      <c r="AB8" s="220"/>
      <c r="AC8" s="221"/>
      <c r="AD8" s="147" t="s">
        <v>91</v>
      </c>
      <c r="AE8" s="147"/>
      <c r="AF8" s="147"/>
      <c r="AG8" s="184">
        <f>E50</f>
        <v>7245</v>
      </c>
      <c r="AH8" s="147"/>
      <c r="AI8" s="147" t="s">
        <v>88</v>
      </c>
      <c r="AJ8" s="147"/>
      <c r="AK8" s="147"/>
      <c r="AL8" s="222">
        <v>595</v>
      </c>
      <c r="AM8" s="140"/>
    </row>
    <row r="9" spans="1:39" ht="13.5">
      <c r="A9" s="223">
        <v>40732</v>
      </c>
      <c r="B9" s="224" t="s">
        <v>79</v>
      </c>
      <c r="C9" s="225" t="s">
        <v>80</v>
      </c>
      <c r="D9" s="226">
        <v>595</v>
      </c>
      <c r="E9" s="227">
        <v>595</v>
      </c>
      <c r="F9" s="228">
        <v>40729</v>
      </c>
      <c r="G9" s="224" t="s">
        <v>21</v>
      </c>
      <c r="H9" s="225" t="s">
        <v>72</v>
      </c>
      <c r="I9" s="217">
        <v>550</v>
      </c>
      <c r="J9" s="217"/>
      <c r="K9" s="218"/>
      <c r="L9" s="216"/>
      <c r="M9" s="217"/>
      <c r="N9" s="217"/>
      <c r="O9" s="217"/>
      <c r="P9" s="217"/>
      <c r="Q9" s="217"/>
      <c r="R9" s="217"/>
      <c r="S9" s="217"/>
      <c r="T9" s="218"/>
      <c r="U9" s="216"/>
      <c r="V9" s="219"/>
      <c r="W9" s="217">
        <v>550</v>
      </c>
      <c r="X9" s="217"/>
      <c r="Y9" s="217"/>
      <c r="Z9" s="217"/>
      <c r="AA9" s="217"/>
      <c r="AB9" s="220"/>
      <c r="AC9" s="221"/>
      <c r="AD9" s="147"/>
      <c r="AE9" s="147"/>
      <c r="AF9" s="147"/>
      <c r="AG9" s="184"/>
      <c r="AH9" s="147"/>
      <c r="AI9" s="147"/>
      <c r="AJ9" s="147"/>
      <c r="AK9" s="147"/>
      <c r="AL9" s="184"/>
      <c r="AM9" s="140"/>
    </row>
    <row r="10" spans="1:39" ht="13.5">
      <c r="A10" s="223">
        <v>40734</v>
      </c>
      <c r="B10" s="224" t="s">
        <v>81</v>
      </c>
      <c r="C10" s="225" t="s">
        <v>82</v>
      </c>
      <c r="D10" s="226">
        <v>100</v>
      </c>
      <c r="E10" s="227">
        <v>100</v>
      </c>
      <c r="F10" s="228">
        <v>40730</v>
      </c>
      <c r="G10" s="224" t="s">
        <v>108</v>
      </c>
      <c r="H10" s="225" t="s">
        <v>78</v>
      </c>
      <c r="I10" s="217"/>
      <c r="J10" s="217">
        <v>10</v>
      </c>
      <c r="K10" s="218"/>
      <c r="L10" s="216"/>
      <c r="M10" s="217"/>
      <c r="N10" s="217"/>
      <c r="O10" s="217"/>
      <c r="P10" s="217">
        <v>10</v>
      </c>
      <c r="Q10" s="217"/>
      <c r="R10" s="217"/>
      <c r="S10" s="217"/>
      <c r="T10" s="218"/>
      <c r="U10" s="216"/>
      <c r="V10" s="219"/>
      <c r="W10" s="217"/>
      <c r="X10" s="217"/>
      <c r="Y10" s="217"/>
      <c r="Z10" s="217"/>
      <c r="AA10" s="217"/>
      <c r="AB10" s="220"/>
      <c r="AC10" s="221"/>
      <c r="AD10" s="147" t="s">
        <v>93</v>
      </c>
      <c r="AE10" s="147"/>
      <c r="AF10" s="147"/>
      <c r="AG10" s="184">
        <f>I50</f>
        <v>7303.45</v>
      </c>
      <c r="AH10" s="147"/>
      <c r="AI10" s="147" t="s">
        <v>89</v>
      </c>
      <c r="AJ10" s="147"/>
      <c r="AK10" s="147"/>
      <c r="AL10" s="184"/>
      <c r="AM10" s="140"/>
    </row>
    <row r="11" spans="1:39" ht="13.5">
      <c r="A11" s="223">
        <v>40739</v>
      </c>
      <c r="B11" s="224" t="s">
        <v>100</v>
      </c>
      <c r="C11" s="225" t="s">
        <v>99</v>
      </c>
      <c r="D11" s="226">
        <v>1000</v>
      </c>
      <c r="E11" s="227">
        <v>1000</v>
      </c>
      <c r="F11" s="228">
        <v>40730</v>
      </c>
      <c r="G11" s="224" t="s">
        <v>110</v>
      </c>
      <c r="H11" s="225" t="s">
        <v>109</v>
      </c>
      <c r="I11" s="217">
        <v>59</v>
      </c>
      <c r="J11" s="217"/>
      <c r="K11" s="218"/>
      <c r="L11" s="216"/>
      <c r="M11" s="217"/>
      <c r="N11" s="217"/>
      <c r="O11" s="217"/>
      <c r="P11" s="217"/>
      <c r="Q11" s="217"/>
      <c r="R11" s="217"/>
      <c r="S11" s="217"/>
      <c r="T11" s="218"/>
      <c r="U11" s="216">
        <v>59</v>
      </c>
      <c r="V11" s="219"/>
      <c r="W11" s="217"/>
      <c r="X11" s="217"/>
      <c r="Y11" s="217"/>
      <c r="Z11" s="217"/>
      <c r="AA11" s="217"/>
      <c r="AB11" s="220"/>
      <c r="AC11" s="221"/>
      <c r="AD11" s="147" t="s">
        <v>94</v>
      </c>
      <c r="AE11" s="147"/>
      <c r="AF11" s="147"/>
      <c r="AG11" s="184"/>
      <c r="AH11" s="147"/>
      <c r="AI11" s="147" t="s">
        <v>146</v>
      </c>
      <c r="AJ11" s="147"/>
      <c r="AK11" s="147"/>
      <c r="AL11" s="222">
        <v>298</v>
      </c>
      <c r="AM11" s="140"/>
    </row>
    <row r="12" spans="1:39" ht="13.5">
      <c r="A12" s="223">
        <v>40744</v>
      </c>
      <c r="B12" s="224" t="s">
        <v>101</v>
      </c>
      <c r="C12" s="225" t="s">
        <v>78</v>
      </c>
      <c r="D12" s="226">
        <v>75</v>
      </c>
      <c r="E12" s="227">
        <v>75</v>
      </c>
      <c r="F12" s="228">
        <v>40732</v>
      </c>
      <c r="G12" s="224" t="s">
        <v>116</v>
      </c>
      <c r="H12" s="225" t="s">
        <v>72</v>
      </c>
      <c r="I12" s="217">
        <v>842</v>
      </c>
      <c r="J12" s="217"/>
      <c r="K12" s="218"/>
      <c r="L12" s="216">
        <v>842</v>
      </c>
      <c r="M12" s="217"/>
      <c r="N12" s="217"/>
      <c r="O12" s="217"/>
      <c r="P12" s="217"/>
      <c r="Q12" s="217"/>
      <c r="R12" s="217"/>
      <c r="S12" s="217"/>
      <c r="T12" s="218"/>
      <c r="U12" s="216"/>
      <c r="V12" s="219"/>
      <c r="W12" s="217"/>
      <c r="X12" s="217"/>
      <c r="Y12" s="217"/>
      <c r="Z12" s="217"/>
      <c r="AA12" s="217"/>
      <c r="AB12" s="220"/>
      <c r="AC12" s="221"/>
      <c r="AD12" s="147"/>
      <c r="AE12" s="147"/>
      <c r="AF12" s="147"/>
      <c r="AG12" s="184"/>
      <c r="AH12" s="147"/>
      <c r="AI12" s="147" t="s">
        <v>90</v>
      </c>
      <c r="AJ12" s="147"/>
      <c r="AK12" s="147"/>
      <c r="AL12" s="184" t="s">
        <v>86</v>
      </c>
      <c r="AM12" s="140"/>
    </row>
    <row r="13" spans="1:39" ht="13.5">
      <c r="A13" s="223">
        <v>40749</v>
      </c>
      <c r="B13" s="224" t="s">
        <v>102</v>
      </c>
      <c r="C13" s="225" t="s">
        <v>99</v>
      </c>
      <c r="D13" s="226">
        <v>495</v>
      </c>
      <c r="E13" s="227">
        <v>495</v>
      </c>
      <c r="F13" s="228">
        <v>40732</v>
      </c>
      <c r="G13" s="224" t="s">
        <v>111</v>
      </c>
      <c r="H13" s="225" t="s">
        <v>112</v>
      </c>
      <c r="I13" s="217">
        <v>248</v>
      </c>
      <c r="J13" s="217"/>
      <c r="K13" s="218"/>
      <c r="L13" s="216"/>
      <c r="M13" s="217"/>
      <c r="N13" s="217"/>
      <c r="O13" s="217"/>
      <c r="P13" s="217"/>
      <c r="Q13" s="217"/>
      <c r="R13" s="217"/>
      <c r="S13" s="217"/>
      <c r="T13" s="218"/>
      <c r="U13" s="216"/>
      <c r="V13" s="219"/>
      <c r="W13" s="217"/>
      <c r="X13" s="217"/>
      <c r="Y13" s="217"/>
      <c r="Z13" s="217">
        <v>248</v>
      </c>
      <c r="AA13" s="217"/>
      <c r="AB13" s="220"/>
      <c r="AC13" s="221"/>
      <c r="AD13" s="147"/>
      <c r="AE13" s="147"/>
      <c r="AF13" s="147"/>
      <c r="AG13" s="184"/>
      <c r="AH13" s="147"/>
      <c r="AI13" s="147" t="s">
        <v>90</v>
      </c>
      <c r="AJ13" s="147"/>
      <c r="AK13" s="147"/>
      <c r="AL13" s="184" t="s">
        <v>86</v>
      </c>
      <c r="AM13" s="140"/>
    </row>
    <row r="14" spans="1:39" ht="13.5">
      <c r="A14" s="223">
        <v>40754</v>
      </c>
      <c r="B14" s="224" t="s">
        <v>103</v>
      </c>
      <c r="C14" s="225" t="s">
        <v>99</v>
      </c>
      <c r="D14" s="226">
        <v>3465</v>
      </c>
      <c r="E14" s="227">
        <v>3465</v>
      </c>
      <c r="F14" s="228">
        <v>40736</v>
      </c>
      <c r="G14" s="224" t="s">
        <v>114</v>
      </c>
      <c r="H14" s="225" t="s">
        <v>72</v>
      </c>
      <c r="I14" s="217">
        <v>543</v>
      </c>
      <c r="J14" s="217"/>
      <c r="K14" s="218"/>
      <c r="L14" s="216"/>
      <c r="M14" s="217">
        <v>543</v>
      </c>
      <c r="N14" s="217"/>
      <c r="O14" s="217"/>
      <c r="P14" s="217"/>
      <c r="Q14" s="217"/>
      <c r="R14" s="217"/>
      <c r="S14" s="217"/>
      <c r="T14" s="218"/>
      <c r="U14" s="216"/>
      <c r="V14" s="219"/>
      <c r="W14" s="217"/>
      <c r="X14" s="217"/>
      <c r="Y14" s="217"/>
      <c r="Z14" s="217"/>
      <c r="AA14" s="217"/>
      <c r="AB14" s="220"/>
      <c r="AC14" s="221"/>
      <c r="AD14" s="147"/>
      <c r="AE14" s="147"/>
      <c r="AF14" s="147"/>
      <c r="AG14" s="184"/>
      <c r="AH14" s="147"/>
      <c r="AI14" s="147"/>
      <c r="AJ14" s="147"/>
      <c r="AK14" s="147"/>
      <c r="AL14" s="184"/>
      <c r="AM14" s="140"/>
    </row>
    <row r="15" spans="1:39" ht="13.5">
      <c r="A15" s="223">
        <v>40754</v>
      </c>
      <c r="B15" s="224" t="s">
        <v>104</v>
      </c>
      <c r="C15" s="225" t="s">
        <v>105</v>
      </c>
      <c r="D15" s="226">
        <v>595</v>
      </c>
      <c r="E15" s="227">
        <v>595</v>
      </c>
      <c r="F15" s="228">
        <v>40736</v>
      </c>
      <c r="G15" s="224" t="s">
        <v>115</v>
      </c>
      <c r="H15" s="225" t="s">
        <v>72</v>
      </c>
      <c r="I15" s="217">
        <v>139</v>
      </c>
      <c r="J15" s="217"/>
      <c r="K15" s="218"/>
      <c r="L15" s="216"/>
      <c r="M15" s="217"/>
      <c r="N15" s="217"/>
      <c r="O15" s="217"/>
      <c r="P15" s="217"/>
      <c r="Q15" s="217">
        <v>139</v>
      </c>
      <c r="R15" s="217"/>
      <c r="S15" s="217"/>
      <c r="T15" s="218"/>
      <c r="U15" s="216"/>
      <c r="V15" s="219"/>
      <c r="W15" s="217"/>
      <c r="X15" s="217"/>
      <c r="Y15" s="217"/>
      <c r="Z15" s="217"/>
      <c r="AA15" s="217"/>
      <c r="AB15" s="220"/>
      <c r="AC15" s="221"/>
      <c r="AD15" s="147" t="s">
        <v>95</v>
      </c>
      <c r="AE15" s="147"/>
      <c r="AF15" s="147"/>
      <c r="AG15" s="186">
        <f>SUM(AG5+AG8-AG10)</f>
        <v>896.5500000000002</v>
      </c>
      <c r="AH15" s="147"/>
      <c r="AI15" s="147" t="s">
        <v>98</v>
      </c>
      <c r="AJ15" s="147"/>
      <c r="AK15" s="147"/>
      <c r="AL15" s="186">
        <f>SUM(AL5+AL8-AL11)</f>
        <v>2381.55</v>
      </c>
      <c r="AM15" s="140"/>
    </row>
    <row r="16" spans="1:39" ht="13.5">
      <c r="A16" s="229"/>
      <c r="B16" s="230"/>
      <c r="C16" s="231"/>
      <c r="D16" s="232"/>
      <c r="E16" s="233"/>
      <c r="F16" s="228">
        <v>40737</v>
      </c>
      <c r="G16" s="224" t="s">
        <v>110</v>
      </c>
      <c r="H16" s="225" t="s">
        <v>109</v>
      </c>
      <c r="I16" s="217">
        <v>43</v>
      </c>
      <c r="J16" s="217"/>
      <c r="K16" s="218"/>
      <c r="L16" s="216"/>
      <c r="M16" s="217"/>
      <c r="N16" s="217"/>
      <c r="O16" s="217"/>
      <c r="P16" s="217"/>
      <c r="Q16" s="217"/>
      <c r="R16" s="217"/>
      <c r="S16" s="217"/>
      <c r="T16" s="218"/>
      <c r="U16" s="216">
        <v>43</v>
      </c>
      <c r="V16" s="219"/>
      <c r="W16" s="217"/>
      <c r="X16" s="217"/>
      <c r="Y16" s="217"/>
      <c r="Z16" s="217"/>
      <c r="AA16" s="217"/>
      <c r="AB16" s="220"/>
      <c r="AC16" s="221"/>
      <c r="AD16" s="147"/>
      <c r="AE16" s="147"/>
      <c r="AF16" s="147"/>
      <c r="AG16" s="184"/>
      <c r="AH16" s="147"/>
      <c r="AI16" s="147"/>
      <c r="AJ16" s="147"/>
      <c r="AK16" s="147"/>
      <c r="AL16" s="184"/>
      <c r="AM16" s="140"/>
    </row>
    <row r="17" spans="1:39" ht="13.5">
      <c r="A17" s="229"/>
      <c r="B17" s="230"/>
      <c r="C17" s="231"/>
      <c r="D17" s="232"/>
      <c r="E17" s="233"/>
      <c r="F17" s="228">
        <v>40739</v>
      </c>
      <c r="G17" s="224" t="s">
        <v>117</v>
      </c>
      <c r="H17" s="225" t="s">
        <v>72</v>
      </c>
      <c r="I17" s="217">
        <v>750</v>
      </c>
      <c r="J17" s="217"/>
      <c r="K17" s="218"/>
      <c r="L17" s="216"/>
      <c r="M17" s="217"/>
      <c r="N17" s="217"/>
      <c r="O17" s="217"/>
      <c r="P17" s="217"/>
      <c r="Q17" s="217"/>
      <c r="R17" s="217"/>
      <c r="S17" s="217"/>
      <c r="T17" s="218"/>
      <c r="U17" s="216"/>
      <c r="V17" s="219"/>
      <c r="W17" s="217"/>
      <c r="X17" s="217"/>
      <c r="Y17" s="217"/>
      <c r="Z17" s="217"/>
      <c r="AA17" s="217"/>
      <c r="AB17" s="220"/>
      <c r="AC17" s="221"/>
      <c r="AD17" s="147"/>
      <c r="AE17" s="147"/>
      <c r="AF17" s="147"/>
      <c r="AG17" s="184"/>
      <c r="AH17" s="147"/>
      <c r="AI17" s="147"/>
      <c r="AJ17" s="147"/>
      <c r="AK17" s="147"/>
      <c r="AL17" s="184"/>
      <c r="AM17" s="140"/>
    </row>
    <row r="18" spans="1:39" ht="13.5">
      <c r="A18" s="229"/>
      <c r="B18" s="230"/>
      <c r="C18" s="231"/>
      <c r="D18" s="232"/>
      <c r="E18" s="233"/>
      <c r="F18" s="228">
        <v>40739</v>
      </c>
      <c r="G18" s="224" t="s">
        <v>118</v>
      </c>
      <c r="H18" s="225" t="s">
        <v>72</v>
      </c>
      <c r="I18" s="217">
        <v>75</v>
      </c>
      <c r="J18" s="217"/>
      <c r="K18" s="218"/>
      <c r="L18" s="216"/>
      <c r="M18" s="217">
        <v>750</v>
      </c>
      <c r="N18" s="217"/>
      <c r="O18" s="217"/>
      <c r="P18" s="217"/>
      <c r="Q18" s="217"/>
      <c r="R18" s="217"/>
      <c r="S18" s="217"/>
      <c r="T18" s="218"/>
      <c r="U18" s="216"/>
      <c r="V18" s="219"/>
      <c r="W18" s="217"/>
      <c r="X18" s="217"/>
      <c r="Y18" s="217"/>
      <c r="Z18" s="217"/>
      <c r="AA18" s="217">
        <v>75</v>
      </c>
      <c r="AB18" s="220"/>
      <c r="AC18" s="221"/>
      <c r="AD18" s="147"/>
      <c r="AE18" s="147"/>
      <c r="AF18" s="147"/>
      <c r="AG18" s="184"/>
      <c r="AH18" s="147"/>
      <c r="AI18" s="147"/>
      <c r="AJ18" s="147"/>
      <c r="AK18" s="147"/>
      <c r="AL18" s="184"/>
      <c r="AM18" s="140"/>
    </row>
    <row r="19" spans="1:39" ht="13.5">
      <c r="A19" s="229"/>
      <c r="B19" s="230"/>
      <c r="C19" s="231"/>
      <c r="D19" s="232"/>
      <c r="E19" s="233"/>
      <c r="F19" s="228">
        <v>40739</v>
      </c>
      <c r="G19" s="224" t="s">
        <v>111</v>
      </c>
      <c r="H19" s="225" t="s">
        <v>119</v>
      </c>
      <c r="I19" s="217">
        <v>428</v>
      </c>
      <c r="J19" s="217"/>
      <c r="K19" s="218"/>
      <c r="L19" s="216"/>
      <c r="M19" s="217"/>
      <c r="N19" s="217"/>
      <c r="O19" s="217"/>
      <c r="P19" s="217"/>
      <c r="Q19" s="217"/>
      <c r="R19" s="217"/>
      <c r="S19" s="217"/>
      <c r="T19" s="218"/>
      <c r="U19" s="216"/>
      <c r="V19" s="219"/>
      <c r="W19" s="217"/>
      <c r="X19" s="217"/>
      <c r="Y19" s="217"/>
      <c r="Z19" s="217">
        <v>428</v>
      </c>
      <c r="AA19" s="217"/>
      <c r="AB19" s="220"/>
      <c r="AC19" s="221"/>
      <c r="AD19" s="147"/>
      <c r="AE19" s="147"/>
      <c r="AF19" s="147"/>
      <c r="AG19" s="184"/>
      <c r="AH19" s="147"/>
      <c r="AI19" s="147"/>
      <c r="AJ19" s="147"/>
      <c r="AK19" s="147"/>
      <c r="AL19" s="184"/>
      <c r="AM19" s="140"/>
    </row>
    <row r="20" spans="1:39" ht="13.5">
      <c r="A20" s="229"/>
      <c r="B20" s="230"/>
      <c r="C20" s="231"/>
      <c r="D20" s="232"/>
      <c r="E20" s="233"/>
      <c r="F20" s="228">
        <v>40743</v>
      </c>
      <c r="G20" s="224" t="s">
        <v>124</v>
      </c>
      <c r="H20" s="225" t="s">
        <v>72</v>
      </c>
      <c r="I20" s="217">
        <v>145</v>
      </c>
      <c r="J20" s="217"/>
      <c r="K20" s="218"/>
      <c r="L20" s="216"/>
      <c r="M20" s="217"/>
      <c r="N20" s="217"/>
      <c r="O20" s="217"/>
      <c r="P20" s="217"/>
      <c r="Q20" s="217"/>
      <c r="R20" s="217"/>
      <c r="S20" s="217"/>
      <c r="T20" s="218"/>
      <c r="U20" s="216"/>
      <c r="V20" s="219">
        <v>145</v>
      </c>
      <c r="W20" s="217"/>
      <c r="X20" s="217"/>
      <c r="Y20" s="217"/>
      <c r="Z20" s="217"/>
      <c r="AA20" s="217"/>
      <c r="AB20" s="220"/>
      <c r="AC20" s="221"/>
      <c r="AD20" s="147"/>
      <c r="AE20" s="147"/>
      <c r="AF20" s="147"/>
      <c r="AG20" s="184"/>
      <c r="AH20" s="147"/>
      <c r="AI20" s="147"/>
      <c r="AJ20" s="147"/>
      <c r="AK20" s="147"/>
      <c r="AL20" s="184"/>
      <c r="AM20" s="140"/>
    </row>
    <row r="21" spans="1:39" ht="13.5">
      <c r="A21" s="229"/>
      <c r="B21" s="230"/>
      <c r="C21" s="231"/>
      <c r="D21" s="232"/>
      <c r="E21" s="233"/>
      <c r="F21" s="228">
        <v>40744</v>
      </c>
      <c r="G21" s="224" t="s">
        <v>127</v>
      </c>
      <c r="H21" s="225" t="s">
        <v>78</v>
      </c>
      <c r="I21" s="217"/>
      <c r="J21" s="217"/>
      <c r="K21" s="218">
        <v>15</v>
      </c>
      <c r="L21" s="216"/>
      <c r="M21" s="217"/>
      <c r="N21" s="217"/>
      <c r="O21" s="217"/>
      <c r="P21" s="217"/>
      <c r="Q21" s="217"/>
      <c r="R21" s="217"/>
      <c r="S21" s="217"/>
      <c r="T21" s="218">
        <v>15</v>
      </c>
      <c r="U21" s="216"/>
      <c r="V21" s="219"/>
      <c r="W21" s="217"/>
      <c r="X21" s="217"/>
      <c r="Y21" s="217"/>
      <c r="Z21" s="217"/>
      <c r="AA21" s="217"/>
      <c r="AB21" s="220" t="s">
        <v>128</v>
      </c>
      <c r="AC21" s="221"/>
      <c r="AD21" s="147"/>
      <c r="AE21" s="147"/>
      <c r="AF21" s="147"/>
      <c r="AG21" s="184"/>
      <c r="AH21" s="147"/>
      <c r="AI21" s="147"/>
      <c r="AJ21" s="147"/>
      <c r="AK21" s="147"/>
      <c r="AL21" s="184"/>
      <c r="AM21" s="140"/>
    </row>
    <row r="22" spans="1:39" ht="13.5">
      <c r="A22" s="229"/>
      <c r="B22" s="230"/>
      <c r="C22" s="231"/>
      <c r="D22" s="232"/>
      <c r="E22" s="233"/>
      <c r="F22" s="228">
        <v>40745</v>
      </c>
      <c r="G22" s="224" t="s">
        <v>126</v>
      </c>
      <c r="H22" s="225" t="s">
        <v>109</v>
      </c>
      <c r="I22" s="217">
        <v>25</v>
      </c>
      <c r="J22" s="217"/>
      <c r="K22" s="218"/>
      <c r="L22" s="216"/>
      <c r="M22" s="217"/>
      <c r="N22" s="217"/>
      <c r="O22" s="217"/>
      <c r="P22" s="217"/>
      <c r="Q22" s="217"/>
      <c r="R22" s="217"/>
      <c r="S22" s="217"/>
      <c r="T22" s="218">
        <v>25</v>
      </c>
      <c r="U22" s="216"/>
      <c r="V22" s="219"/>
      <c r="W22" s="217"/>
      <c r="X22" s="217"/>
      <c r="Y22" s="217"/>
      <c r="Z22" s="217"/>
      <c r="AA22" s="217"/>
      <c r="AB22" s="220" t="s">
        <v>129</v>
      </c>
      <c r="AC22" s="221"/>
      <c r="AD22" s="147"/>
      <c r="AE22" s="147"/>
      <c r="AF22" s="147"/>
      <c r="AG22" s="184"/>
      <c r="AH22" s="147"/>
      <c r="AI22" s="147"/>
      <c r="AJ22" s="147"/>
      <c r="AK22" s="147"/>
      <c r="AL22" s="184"/>
      <c r="AM22" s="140"/>
    </row>
    <row r="23" spans="1:39" ht="13.5">
      <c r="A23" s="229"/>
      <c r="B23" s="230"/>
      <c r="C23" s="231"/>
      <c r="D23" s="232"/>
      <c r="E23" s="233"/>
      <c r="F23" s="228">
        <v>40746</v>
      </c>
      <c r="G23" s="224" t="s">
        <v>111</v>
      </c>
      <c r="H23" s="225" t="s">
        <v>120</v>
      </c>
      <c r="I23" s="217">
        <v>327</v>
      </c>
      <c r="J23" s="217"/>
      <c r="K23" s="218"/>
      <c r="L23" s="216"/>
      <c r="M23" s="217"/>
      <c r="N23" s="217"/>
      <c r="O23" s="217"/>
      <c r="P23" s="217"/>
      <c r="Q23" s="217"/>
      <c r="R23" s="217"/>
      <c r="S23" s="217"/>
      <c r="T23" s="218"/>
      <c r="U23" s="216"/>
      <c r="V23" s="219"/>
      <c r="W23" s="217"/>
      <c r="X23" s="217"/>
      <c r="Y23" s="217"/>
      <c r="Z23" s="217">
        <v>327</v>
      </c>
      <c r="AA23" s="217"/>
      <c r="AB23" s="220"/>
      <c r="AC23" s="221"/>
      <c r="AD23" s="147"/>
      <c r="AE23" s="147"/>
      <c r="AF23" s="147"/>
      <c r="AG23" s="184"/>
      <c r="AH23" s="147"/>
      <c r="AI23" s="147"/>
      <c r="AJ23" s="147"/>
      <c r="AK23" s="147"/>
      <c r="AL23" s="184"/>
      <c r="AM23" s="140"/>
    </row>
    <row r="24" spans="1:39" ht="13.5">
      <c r="A24" s="229"/>
      <c r="B24" s="230"/>
      <c r="C24" s="231"/>
      <c r="D24" s="232"/>
      <c r="E24" s="233"/>
      <c r="F24" s="228">
        <v>40750</v>
      </c>
      <c r="G24" s="224" t="s">
        <v>125</v>
      </c>
      <c r="H24" s="225" t="s">
        <v>72</v>
      </c>
      <c r="I24" s="217">
        <v>98</v>
      </c>
      <c r="J24" s="217"/>
      <c r="K24" s="218"/>
      <c r="L24" s="216"/>
      <c r="M24" s="217"/>
      <c r="N24" s="217"/>
      <c r="O24" s="217"/>
      <c r="P24" s="217"/>
      <c r="Q24" s="217"/>
      <c r="R24" s="217"/>
      <c r="S24" s="217"/>
      <c r="T24" s="218"/>
      <c r="U24" s="216"/>
      <c r="V24" s="219"/>
      <c r="W24" s="217">
        <v>98</v>
      </c>
      <c r="X24" s="217"/>
      <c r="Y24" s="217"/>
      <c r="Z24" s="217"/>
      <c r="AA24" s="217"/>
      <c r="AB24" s="220"/>
      <c r="AC24" s="221"/>
      <c r="AD24" s="147"/>
      <c r="AE24" s="147"/>
      <c r="AF24" s="147"/>
      <c r="AG24" s="184"/>
      <c r="AH24" s="147"/>
      <c r="AI24" s="147"/>
      <c r="AJ24" s="147"/>
      <c r="AK24" s="147"/>
      <c r="AL24" s="184"/>
      <c r="AM24" s="140"/>
    </row>
    <row r="25" spans="1:39" ht="13.5">
      <c r="A25" s="229"/>
      <c r="B25" s="230"/>
      <c r="C25" s="231"/>
      <c r="D25" s="232"/>
      <c r="E25" s="233"/>
      <c r="F25" s="228">
        <v>40751</v>
      </c>
      <c r="G25" s="224" t="s">
        <v>126</v>
      </c>
      <c r="H25" s="225" t="s">
        <v>109</v>
      </c>
      <c r="I25" s="217">
        <v>1650</v>
      </c>
      <c r="J25" s="217"/>
      <c r="K25" s="218"/>
      <c r="L25" s="216"/>
      <c r="M25" s="217"/>
      <c r="N25" s="217"/>
      <c r="O25" s="217">
        <v>1650</v>
      </c>
      <c r="P25" s="217"/>
      <c r="Q25" s="217"/>
      <c r="R25" s="217"/>
      <c r="S25" s="217"/>
      <c r="T25" s="218"/>
      <c r="U25" s="216"/>
      <c r="V25" s="219"/>
      <c r="W25" s="217"/>
      <c r="X25" s="217"/>
      <c r="Y25" s="217"/>
      <c r="Z25" s="217"/>
      <c r="AA25" s="217"/>
      <c r="AB25" s="220" t="s">
        <v>162</v>
      </c>
      <c r="AC25" s="221"/>
      <c r="AD25" s="234"/>
      <c r="AE25" s="147"/>
      <c r="AF25" s="147"/>
      <c r="AG25" s="184"/>
      <c r="AH25" s="147"/>
      <c r="AI25" s="147"/>
      <c r="AJ25" s="147"/>
      <c r="AK25" s="147"/>
      <c r="AL25" s="184"/>
      <c r="AM25" s="140"/>
    </row>
    <row r="26" spans="1:39" ht="13.5">
      <c r="A26" s="229"/>
      <c r="B26" s="230"/>
      <c r="C26" s="231"/>
      <c r="D26" s="232"/>
      <c r="E26" s="233"/>
      <c r="F26" s="228">
        <v>40752</v>
      </c>
      <c r="G26" s="224" t="s">
        <v>123</v>
      </c>
      <c r="H26" s="225" t="s">
        <v>72</v>
      </c>
      <c r="I26" s="217">
        <v>250</v>
      </c>
      <c r="J26" s="217"/>
      <c r="K26" s="218"/>
      <c r="L26" s="216"/>
      <c r="M26" s="217"/>
      <c r="N26" s="217"/>
      <c r="O26" s="217"/>
      <c r="P26" s="217"/>
      <c r="Q26" s="217"/>
      <c r="R26" s="217">
        <v>25</v>
      </c>
      <c r="S26" s="217">
        <v>225</v>
      </c>
      <c r="T26" s="218"/>
      <c r="U26" s="216"/>
      <c r="V26" s="219"/>
      <c r="W26" s="217"/>
      <c r="X26" s="217"/>
      <c r="Y26" s="217"/>
      <c r="Z26" s="217"/>
      <c r="AA26" s="217"/>
      <c r="AB26" s="220"/>
      <c r="AC26" s="221"/>
      <c r="AD26" s="235"/>
      <c r="AE26" s="147"/>
      <c r="AF26" s="147"/>
      <c r="AG26" s="184"/>
      <c r="AH26" s="147"/>
      <c r="AI26" s="235"/>
      <c r="AJ26" s="147"/>
      <c r="AK26" s="147"/>
      <c r="AL26" s="184"/>
      <c r="AM26" s="140"/>
    </row>
    <row r="27" spans="1:39" ht="13.5">
      <c r="A27" s="229"/>
      <c r="B27" s="230"/>
      <c r="C27" s="231"/>
      <c r="D27" s="232"/>
      <c r="E27" s="233"/>
      <c r="F27" s="228">
        <v>40753</v>
      </c>
      <c r="G27" s="224" t="s">
        <v>111</v>
      </c>
      <c r="H27" s="225" t="s">
        <v>121</v>
      </c>
      <c r="I27" s="217">
        <v>298</v>
      </c>
      <c r="J27" s="217"/>
      <c r="K27" s="218"/>
      <c r="L27" s="216"/>
      <c r="M27" s="217"/>
      <c r="N27" s="217"/>
      <c r="O27" s="217"/>
      <c r="P27" s="217"/>
      <c r="Q27" s="217"/>
      <c r="R27" s="217"/>
      <c r="S27" s="217"/>
      <c r="T27" s="218"/>
      <c r="U27" s="216"/>
      <c r="V27" s="219"/>
      <c r="W27" s="217"/>
      <c r="X27" s="217"/>
      <c r="Y27" s="217"/>
      <c r="Z27" s="217">
        <v>298</v>
      </c>
      <c r="AA27" s="217"/>
      <c r="AB27" s="220"/>
      <c r="AC27" s="221"/>
      <c r="AD27" s="234"/>
      <c r="AE27" s="147"/>
      <c r="AF27" s="147"/>
      <c r="AG27" s="184"/>
      <c r="AH27" s="147"/>
      <c r="AI27" s="147"/>
      <c r="AJ27" s="147"/>
      <c r="AK27" s="147"/>
      <c r="AL27" s="184"/>
      <c r="AM27" s="140"/>
    </row>
    <row r="28" spans="1:39" ht="13.5">
      <c r="A28" s="229"/>
      <c r="B28" s="230"/>
      <c r="C28" s="231"/>
      <c r="D28" s="232"/>
      <c r="E28" s="233"/>
      <c r="F28" s="228">
        <v>40753</v>
      </c>
      <c r="G28" s="224" t="s">
        <v>122</v>
      </c>
      <c r="H28" s="225" t="s">
        <v>72</v>
      </c>
      <c r="I28" s="217">
        <v>146</v>
      </c>
      <c r="J28" s="217"/>
      <c r="K28" s="218"/>
      <c r="L28" s="216"/>
      <c r="M28" s="217"/>
      <c r="N28" s="217"/>
      <c r="O28" s="217"/>
      <c r="P28" s="217"/>
      <c r="Q28" s="217"/>
      <c r="R28" s="217"/>
      <c r="S28" s="217"/>
      <c r="T28" s="218"/>
      <c r="U28" s="216"/>
      <c r="V28" s="219"/>
      <c r="W28" s="217"/>
      <c r="X28" s="217">
        <v>146</v>
      </c>
      <c r="Y28" s="217"/>
      <c r="Z28" s="217"/>
      <c r="AA28" s="217"/>
      <c r="AB28" s="220"/>
      <c r="AC28" s="221"/>
      <c r="AD28" s="234"/>
      <c r="AE28" s="147"/>
      <c r="AF28" s="147"/>
      <c r="AG28" s="184"/>
      <c r="AH28" s="147"/>
      <c r="AI28" s="147"/>
      <c r="AJ28" s="147"/>
      <c r="AK28" s="147"/>
      <c r="AL28" s="184"/>
      <c r="AM28" s="140"/>
    </row>
    <row r="29" spans="1:39" ht="13.5">
      <c r="A29" s="229"/>
      <c r="B29" s="230"/>
      <c r="C29" s="231"/>
      <c r="D29" s="232"/>
      <c r="E29" s="233"/>
      <c r="F29" s="228">
        <v>40754</v>
      </c>
      <c r="G29" s="267" t="s">
        <v>149</v>
      </c>
      <c r="H29" s="268" t="s">
        <v>72</v>
      </c>
      <c r="I29" s="269">
        <v>15</v>
      </c>
      <c r="J29" s="237"/>
      <c r="K29" s="238"/>
      <c r="L29" s="239"/>
      <c r="M29" s="237"/>
      <c r="N29" s="237"/>
      <c r="O29" s="237"/>
      <c r="P29" s="237"/>
      <c r="Q29" s="237"/>
      <c r="R29" s="237"/>
      <c r="S29" s="237"/>
      <c r="T29" s="238"/>
      <c r="U29" s="239"/>
      <c r="V29" s="240"/>
      <c r="W29" s="237"/>
      <c r="X29" s="237"/>
      <c r="Y29" s="237"/>
      <c r="Z29" s="237"/>
      <c r="AA29" s="237"/>
      <c r="AB29" s="241"/>
      <c r="AC29" s="242"/>
      <c r="AD29" s="234"/>
      <c r="AE29" s="147"/>
      <c r="AF29" s="234"/>
      <c r="AG29" s="184"/>
      <c r="AH29" s="234"/>
      <c r="AI29" s="234"/>
      <c r="AJ29" s="147"/>
      <c r="AK29" s="147"/>
      <c r="AL29" s="184"/>
      <c r="AM29" s="140"/>
    </row>
    <row r="30" spans="1:39" ht="13.5">
      <c r="A30" s="229"/>
      <c r="B30" s="230"/>
      <c r="C30" s="231"/>
      <c r="D30" s="232"/>
      <c r="E30" s="233"/>
      <c r="F30" s="236"/>
      <c r="G30" s="230"/>
      <c r="H30" s="231"/>
      <c r="I30" s="237"/>
      <c r="J30" s="237"/>
      <c r="K30" s="238"/>
      <c r="L30" s="239"/>
      <c r="M30" s="237"/>
      <c r="N30" s="237"/>
      <c r="O30" s="237"/>
      <c r="P30" s="237"/>
      <c r="Q30" s="237"/>
      <c r="R30" s="237"/>
      <c r="S30" s="237"/>
      <c r="T30" s="238"/>
      <c r="U30" s="239"/>
      <c r="V30" s="240"/>
      <c r="W30" s="237"/>
      <c r="X30" s="237"/>
      <c r="Y30" s="237"/>
      <c r="Z30" s="237"/>
      <c r="AA30" s="237"/>
      <c r="AB30" s="241"/>
      <c r="AC30" s="242"/>
      <c r="AD30" s="234"/>
      <c r="AE30" s="147"/>
      <c r="AF30" s="147"/>
      <c r="AG30" s="184"/>
      <c r="AH30" s="147"/>
      <c r="AI30" s="147"/>
      <c r="AJ30" s="147"/>
      <c r="AK30" s="147"/>
      <c r="AL30" s="184"/>
      <c r="AM30" s="140"/>
    </row>
    <row r="31" spans="1:39" ht="13.5">
      <c r="A31" s="229"/>
      <c r="B31" s="230"/>
      <c r="C31" s="231"/>
      <c r="D31" s="232"/>
      <c r="E31" s="233"/>
      <c r="F31" s="236"/>
      <c r="G31" s="230"/>
      <c r="H31" s="231"/>
      <c r="I31" s="237"/>
      <c r="J31" s="237"/>
      <c r="K31" s="238"/>
      <c r="L31" s="239"/>
      <c r="M31" s="237"/>
      <c r="N31" s="237"/>
      <c r="O31" s="237"/>
      <c r="P31" s="237"/>
      <c r="Q31" s="237"/>
      <c r="R31" s="237"/>
      <c r="S31" s="237"/>
      <c r="T31" s="238"/>
      <c r="U31" s="239"/>
      <c r="V31" s="240"/>
      <c r="W31" s="237"/>
      <c r="X31" s="237"/>
      <c r="Y31" s="237"/>
      <c r="Z31" s="237"/>
      <c r="AA31" s="237"/>
      <c r="AB31" s="241"/>
      <c r="AC31" s="242"/>
      <c r="AD31" s="234"/>
      <c r="AE31" s="147"/>
      <c r="AF31" s="234"/>
      <c r="AG31" s="184"/>
      <c r="AH31" s="234"/>
      <c r="AI31" s="234"/>
      <c r="AJ31" s="147"/>
      <c r="AK31" s="147"/>
      <c r="AL31" s="184"/>
      <c r="AM31" s="140"/>
    </row>
    <row r="32" spans="1:39" ht="13.5">
      <c r="A32" s="229"/>
      <c r="B32" s="230"/>
      <c r="C32" s="231"/>
      <c r="D32" s="232"/>
      <c r="E32" s="233"/>
      <c r="F32" s="236"/>
      <c r="G32" s="230"/>
      <c r="H32" s="231"/>
      <c r="I32" s="237"/>
      <c r="J32" s="237"/>
      <c r="K32" s="238"/>
      <c r="L32" s="239"/>
      <c r="M32" s="237"/>
      <c r="N32" s="237"/>
      <c r="O32" s="237"/>
      <c r="P32" s="237"/>
      <c r="Q32" s="237"/>
      <c r="R32" s="237"/>
      <c r="S32" s="237"/>
      <c r="T32" s="238"/>
      <c r="U32" s="239"/>
      <c r="V32" s="240"/>
      <c r="W32" s="237"/>
      <c r="X32" s="237"/>
      <c r="Y32" s="237"/>
      <c r="Z32" s="237"/>
      <c r="AA32" s="237"/>
      <c r="AB32" s="241"/>
      <c r="AC32" s="242"/>
      <c r="AD32" s="147"/>
      <c r="AE32" s="147"/>
      <c r="AF32" s="147"/>
      <c r="AG32" s="184"/>
      <c r="AH32" s="147"/>
      <c r="AI32" s="147"/>
      <c r="AJ32" s="147"/>
      <c r="AK32" s="147"/>
      <c r="AL32" s="184"/>
      <c r="AM32" s="191"/>
    </row>
    <row r="33" spans="1:39" ht="13.5">
      <c r="A33" s="229"/>
      <c r="B33" s="230"/>
      <c r="C33" s="231"/>
      <c r="D33" s="232"/>
      <c r="E33" s="233"/>
      <c r="F33" s="236"/>
      <c r="G33" s="230"/>
      <c r="H33" s="231"/>
      <c r="I33" s="237"/>
      <c r="J33" s="237"/>
      <c r="K33" s="238"/>
      <c r="L33" s="239"/>
      <c r="M33" s="237"/>
      <c r="N33" s="237"/>
      <c r="O33" s="237"/>
      <c r="P33" s="237"/>
      <c r="Q33" s="237"/>
      <c r="R33" s="237"/>
      <c r="S33" s="237"/>
      <c r="T33" s="238"/>
      <c r="U33" s="239"/>
      <c r="V33" s="240"/>
      <c r="W33" s="237"/>
      <c r="X33" s="237"/>
      <c r="Y33" s="237"/>
      <c r="Z33" s="237"/>
      <c r="AA33" s="237"/>
      <c r="AB33" s="241"/>
      <c r="AC33" s="242"/>
      <c r="AD33" s="234"/>
      <c r="AE33" s="147"/>
      <c r="AF33" s="147"/>
      <c r="AG33" s="184"/>
      <c r="AH33" s="147"/>
      <c r="AI33" s="147"/>
      <c r="AJ33" s="147"/>
      <c r="AK33" s="147"/>
      <c r="AL33" s="184"/>
      <c r="AM33" s="140"/>
    </row>
    <row r="34" spans="1:40" ht="13.5">
      <c r="A34" s="229"/>
      <c r="B34" s="230"/>
      <c r="C34" s="231"/>
      <c r="D34" s="232"/>
      <c r="E34" s="233"/>
      <c r="F34" s="236"/>
      <c r="G34" s="230"/>
      <c r="H34" s="231"/>
      <c r="I34" s="237"/>
      <c r="J34" s="237"/>
      <c r="K34" s="238"/>
      <c r="L34" s="239"/>
      <c r="M34" s="237"/>
      <c r="N34" s="237"/>
      <c r="O34" s="237"/>
      <c r="P34" s="237"/>
      <c r="Q34" s="237"/>
      <c r="R34" s="237"/>
      <c r="S34" s="237"/>
      <c r="T34" s="238"/>
      <c r="U34" s="239"/>
      <c r="V34" s="240"/>
      <c r="W34" s="237"/>
      <c r="X34" s="237"/>
      <c r="Y34" s="237"/>
      <c r="Z34" s="237"/>
      <c r="AA34" s="237"/>
      <c r="AB34" s="241"/>
      <c r="AC34" s="242"/>
      <c r="AD34" s="147"/>
      <c r="AE34" s="147"/>
      <c r="AF34" s="147"/>
      <c r="AG34" s="184"/>
      <c r="AH34" s="147"/>
      <c r="AI34" s="147"/>
      <c r="AJ34" s="147"/>
      <c r="AK34" s="147"/>
      <c r="AL34" s="184"/>
      <c r="AM34" s="140"/>
      <c r="AN34" s="74"/>
    </row>
    <row r="35" spans="1:39" ht="13.5">
      <c r="A35" s="229"/>
      <c r="B35" s="230"/>
      <c r="C35" s="231"/>
      <c r="D35" s="232"/>
      <c r="E35" s="233"/>
      <c r="F35" s="236"/>
      <c r="G35" s="230"/>
      <c r="H35" s="231"/>
      <c r="I35" s="237"/>
      <c r="J35" s="237"/>
      <c r="K35" s="238"/>
      <c r="L35" s="239"/>
      <c r="M35" s="237"/>
      <c r="N35" s="237"/>
      <c r="O35" s="237"/>
      <c r="P35" s="237"/>
      <c r="Q35" s="237"/>
      <c r="R35" s="237"/>
      <c r="S35" s="237"/>
      <c r="T35" s="238"/>
      <c r="U35" s="239"/>
      <c r="V35" s="240"/>
      <c r="W35" s="237"/>
      <c r="X35" s="237"/>
      <c r="Y35" s="237"/>
      <c r="Z35" s="237"/>
      <c r="AA35" s="237"/>
      <c r="AB35" s="241"/>
      <c r="AC35" s="242"/>
      <c r="AD35" s="234"/>
      <c r="AE35" s="147"/>
      <c r="AF35" s="147"/>
      <c r="AG35" s="184"/>
      <c r="AH35" s="147"/>
      <c r="AI35" s="147"/>
      <c r="AJ35" s="147"/>
      <c r="AK35" s="147"/>
      <c r="AL35" s="184"/>
      <c r="AM35" s="140"/>
    </row>
    <row r="36" spans="1:39" ht="13.5">
      <c r="A36" s="229"/>
      <c r="B36" s="230"/>
      <c r="C36" s="231"/>
      <c r="D36" s="232"/>
      <c r="E36" s="233"/>
      <c r="F36" s="236"/>
      <c r="G36" s="230"/>
      <c r="H36" s="231"/>
      <c r="I36" s="237"/>
      <c r="J36" s="237"/>
      <c r="K36" s="238"/>
      <c r="L36" s="239"/>
      <c r="M36" s="237"/>
      <c r="N36" s="237"/>
      <c r="O36" s="237"/>
      <c r="P36" s="237"/>
      <c r="Q36" s="237"/>
      <c r="R36" s="237"/>
      <c r="S36" s="237"/>
      <c r="T36" s="238"/>
      <c r="U36" s="239"/>
      <c r="V36" s="240"/>
      <c r="W36" s="237"/>
      <c r="X36" s="237"/>
      <c r="Y36" s="237"/>
      <c r="Z36" s="237"/>
      <c r="AA36" s="237"/>
      <c r="AB36" s="241"/>
      <c r="AC36" s="242"/>
      <c r="AD36" s="147"/>
      <c r="AE36" s="147"/>
      <c r="AF36" s="147"/>
      <c r="AG36" s="184"/>
      <c r="AH36" s="147"/>
      <c r="AI36" s="147"/>
      <c r="AJ36" s="234"/>
      <c r="AK36" s="147"/>
      <c r="AL36" s="243"/>
      <c r="AM36" s="140"/>
    </row>
    <row r="37" spans="1:39" ht="13.5">
      <c r="A37" s="229"/>
      <c r="B37" s="230"/>
      <c r="C37" s="231"/>
      <c r="D37" s="232"/>
      <c r="E37" s="233"/>
      <c r="F37" s="236"/>
      <c r="G37" s="230"/>
      <c r="H37" s="231"/>
      <c r="I37" s="237"/>
      <c r="J37" s="237"/>
      <c r="K37" s="238"/>
      <c r="L37" s="239"/>
      <c r="M37" s="237"/>
      <c r="N37" s="237"/>
      <c r="O37" s="237"/>
      <c r="P37" s="237"/>
      <c r="Q37" s="237"/>
      <c r="R37" s="237"/>
      <c r="S37" s="237"/>
      <c r="T37" s="238"/>
      <c r="U37" s="239"/>
      <c r="V37" s="240"/>
      <c r="W37" s="237"/>
      <c r="X37" s="237"/>
      <c r="Y37" s="237"/>
      <c r="Z37" s="237"/>
      <c r="AA37" s="237"/>
      <c r="AB37" s="241"/>
      <c r="AC37" s="242"/>
      <c r="AD37" s="234"/>
      <c r="AE37" s="147"/>
      <c r="AF37" s="234"/>
      <c r="AG37" s="184"/>
      <c r="AH37" s="147"/>
      <c r="AI37" s="147"/>
      <c r="AJ37" s="147"/>
      <c r="AK37" s="147"/>
      <c r="AL37" s="184"/>
      <c r="AM37" s="140"/>
    </row>
    <row r="38" spans="1:39" ht="13.5">
      <c r="A38" s="229"/>
      <c r="B38" s="230"/>
      <c r="C38" s="231"/>
      <c r="D38" s="232"/>
      <c r="E38" s="233"/>
      <c r="F38" s="236"/>
      <c r="G38" s="230"/>
      <c r="H38" s="231"/>
      <c r="I38" s="237"/>
      <c r="J38" s="237"/>
      <c r="K38" s="238"/>
      <c r="L38" s="239"/>
      <c r="M38" s="237"/>
      <c r="N38" s="237"/>
      <c r="O38" s="237"/>
      <c r="P38" s="237"/>
      <c r="Q38" s="237"/>
      <c r="R38" s="237"/>
      <c r="S38" s="237"/>
      <c r="T38" s="238"/>
      <c r="U38" s="239"/>
      <c r="V38" s="240"/>
      <c r="W38" s="237"/>
      <c r="X38" s="237"/>
      <c r="Y38" s="237"/>
      <c r="Z38" s="237"/>
      <c r="AA38" s="237"/>
      <c r="AB38" s="241"/>
      <c r="AC38" s="242"/>
      <c r="AD38" s="234"/>
      <c r="AE38" s="147"/>
      <c r="AF38" s="234"/>
      <c r="AG38" s="184"/>
      <c r="AH38" s="147"/>
      <c r="AI38" s="147"/>
      <c r="AJ38" s="147"/>
      <c r="AK38" s="147"/>
      <c r="AL38" s="184"/>
      <c r="AM38" s="140"/>
    </row>
    <row r="39" spans="1:39" ht="13.5">
      <c r="A39" s="229"/>
      <c r="B39" s="230"/>
      <c r="C39" s="231"/>
      <c r="D39" s="232"/>
      <c r="E39" s="233"/>
      <c r="F39" s="236"/>
      <c r="G39" s="230"/>
      <c r="H39" s="231"/>
      <c r="I39" s="237"/>
      <c r="J39" s="237"/>
      <c r="K39" s="238"/>
      <c r="L39" s="239"/>
      <c r="M39" s="237"/>
      <c r="N39" s="237"/>
      <c r="O39" s="237"/>
      <c r="P39" s="237"/>
      <c r="Q39" s="237"/>
      <c r="R39" s="237"/>
      <c r="S39" s="237"/>
      <c r="T39" s="238"/>
      <c r="U39" s="239"/>
      <c r="V39" s="240"/>
      <c r="W39" s="237"/>
      <c r="X39" s="237"/>
      <c r="Y39" s="237"/>
      <c r="Z39" s="237"/>
      <c r="AA39" s="237"/>
      <c r="AB39" s="241"/>
      <c r="AC39" s="242"/>
      <c r="AD39" s="147"/>
      <c r="AE39" s="147"/>
      <c r="AF39" s="234"/>
      <c r="AG39" s="184"/>
      <c r="AH39" s="147"/>
      <c r="AI39" s="147"/>
      <c r="AJ39" s="147"/>
      <c r="AK39" s="147"/>
      <c r="AL39" s="184"/>
      <c r="AM39" s="140"/>
    </row>
    <row r="40" spans="1:39" ht="13.5">
      <c r="A40" s="229"/>
      <c r="B40" s="230"/>
      <c r="C40" s="231"/>
      <c r="D40" s="232"/>
      <c r="E40" s="233"/>
      <c r="F40" s="236"/>
      <c r="G40" s="230"/>
      <c r="H40" s="231"/>
      <c r="I40" s="237"/>
      <c r="J40" s="237"/>
      <c r="K40" s="238"/>
      <c r="L40" s="239"/>
      <c r="M40" s="237"/>
      <c r="N40" s="237"/>
      <c r="O40" s="237"/>
      <c r="P40" s="237"/>
      <c r="Q40" s="237"/>
      <c r="R40" s="237"/>
      <c r="S40" s="237"/>
      <c r="T40" s="238"/>
      <c r="U40" s="239"/>
      <c r="V40" s="240"/>
      <c r="W40" s="237"/>
      <c r="X40" s="237"/>
      <c r="Y40" s="237"/>
      <c r="Z40" s="237"/>
      <c r="AA40" s="237"/>
      <c r="AB40" s="241"/>
      <c r="AC40" s="242"/>
      <c r="AD40" s="147"/>
      <c r="AE40" s="147"/>
      <c r="AF40" s="147"/>
      <c r="AG40" s="184"/>
      <c r="AH40" s="147"/>
      <c r="AI40" s="147"/>
      <c r="AJ40" s="147"/>
      <c r="AK40" s="147"/>
      <c r="AL40" s="184"/>
      <c r="AM40" s="140"/>
    </row>
    <row r="41" spans="1:39" ht="13.5">
      <c r="A41" s="229"/>
      <c r="B41" s="230"/>
      <c r="C41" s="231"/>
      <c r="D41" s="232"/>
      <c r="E41" s="233"/>
      <c r="F41" s="236"/>
      <c r="G41" s="230"/>
      <c r="H41" s="231"/>
      <c r="I41" s="237"/>
      <c r="J41" s="237"/>
      <c r="K41" s="238"/>
      <c r="L41" s="239"/>
      <c r="M41" s="237"/>
      <c r="N41" s="237"/>
      <c r="O41" s="237"/>
      <c r="P41" s="237"/>
      <c r="Q41" s="237"/>
      <c r="R41" s="237"/>
      <c r="S41" s="237"/>
      <c r="T41" s="238"/>
      <c r="U41" s="239"/>
      <c r="V41" s="240"/>
      <c r="W41" s="237"/>
      <c r="X41" s="237"/>
      <c r="Y41" s="237"/>
      <c r="Z41" s="237"/>
      <c r="AA41" s="237"/>
      <c r="AB41" s="241"/>
      <c r="AC41" s="242"/>
      <c r="AD41" s="147"/>
      <c r="AE41" s="147"/>
      <c r="AF41" s="147"/>
      <c r="AG41" s="184"/>
      <c r="AH41" s="147"/>
      <c r="AI41" s="147"/>
      <c r="AJ41" s="147"/>
      <c r="AK41" s="147"/>
      <c r="AL41" s="184"/>
      <c r="AM41" s="191"/>
    </row>
    <row r="42" spans="1:39" ht="13.5">
      <c r="A42" s="229"/>
      <c r="B42" s="230"/>
      <c r="C42" s="231"/>
      <c r="D42" s="232"/>
      <c r="E42" s="233"/>
      <c r="F42" s="236"/>
      <c r="G42" s="230"/>
      <c r="H42" s="231"/>
      <c r="I42" s="237"/>
      <c r="J42" s="237"/>
      <c r="K42" s="238"/>
      <c r="L42" s="239"/>
      <c r="M42" s="237"/>
      <c r="N42" s="237"/>
      <c r="O42" s="237"/>
      <c r="P42" s="237"/>
      <c r="Q42" s="237"/>
      <c r="R42" s="237"/>
      <c r="S42" s="237"/>
      <c r="T42" s="238"/>
      <c r="U42" s="239"/>
      <c r="V42" s="240"/>
      <c r="W42" s="237"/>
      <c r="X42" s="237"/>
      <c r="Y42" s="237"/>
      <c r="Z42" s="237"/>
      <c r="AA42" s="237"/>
      <c r="AB42" s="241"/>
      <c r="AC42" s="242"/>
      <c r="AD42" s="234"/>
      <c r="AE42" s="147"/>
      <c r="AF42" s="147"/>
      <c r="AG42" s="184"/>
      <c r="AH42" s="147"/>
      <c r="AI42" s="147"/>
      <c r="AJ42" s="147"/>
      <c r="AK42" s="147"/>
      <c r="AL42" s="184"/>
      <c r="AM42" s="140"/>
    </row>
    <row r="43" spans="1:39" ht="13.5">
      <c r="A43" s="229"/>
      <c r="B43" s="230"/>
      <c r="C43" s="231"/>
      <c r="D43" s="232"/>
      <c r="E43" s="233"/>
      <c r="F43" s="236"/>
      <c r="G43" s="230"/>
      <c r="H43" s="231"/>
      <c r="I43" s="237"/>
      <c r="J43" s="237"/>
      <c r="K43" s="238"/>
      <c r="L43" s="239"/>
      <c r="M43" s="237"/>
      <c r="N43" s="237"/>
      <c r="O43" s="237"/>
      <c r="P43" s="237"/>
      <c r="Q43" s="237"/>
      <c r="R43" s="237"/>
      <c r="S43" s="237"/>
      <c r="T43" s="238"/>
      <c r="U43" s="239"/>
      <c r="V43" s="240"/>
      <c r="W43" s="237"/>
      <c r="X43" s="237"/>
      <c r="Y43" s="237"/>
      <c r="Z43" s="237"/>
      <c r="AA43" s="237"/>
      <c r="AB43" s="241"/>
      <c r="AC43" s="242"/>
      <c r="AD43" s="234"/>
      <c r="AE43" s="147"/>
      <c r="AF43" s="234"/>
      <c r="AG43" s="184"/>
      <c r="AH43" s="234"/>
      <c r="AI43" s="234"/>
      <c r="AJ43" s="147"/>
      <c r="AK43" s="147"/>
      <c r="AL43" s="184"/>
      <c r="AM43" s="140"/>
    </row>
    <row r="44" spans="1:39" ht="13.5">
      <c r="A44" s="229"/>
      <c r="B44" s="230"/>
      <c r="C44" s="231"/>
      <c r="D44" s="232"/>
      <c r="E44" s="233"/>
      <c r="F44" s="236"/>
      <c r="G44" s="230"/>
      <c r="H44" s="231"/>
      <c r="I44" s="237"/>
      <c r="J44" s="237"/>
      <c r="K44" s="238"/>
      <c r="L44" s="239"/>
      <c r="M44" s="237"/>
      <c r="N44" s="237"/>
      <c r="O44" s="237"/>
      <c r="P44" s="237"/>
      <c r="Q44" s="237"/>
      <c r="R44" s="237"/>
      <c r="S44" s="237"/>
      <c r="T44" s="238"/>
      <c r="U44" s="239"/>
      <c r="V44" s="240"/>
      <c r="W44" s="237"/>
      <c r="X44" s="237"/>
      <c r="Y44" s="237"/>
      <c r="Z44" s="237"/>
      <c r="AA44" s="237"/>
      <c r="AB44" s="241"/>
      <c r="AC44" s="242"/>
      <c r="AD44" s="147"/>
      <c r="AE44" s="147"/>
      <c r="AF44" s="147"/>
      <c r="AG44" s="184"/>
      <c r="AH44" s="147"/>
      <c r="AI44" s="147"/>
      <c r="AJ44" s="147"/>
      <c r="AK44" s="147"/>
      <c r="AL44" s="184"/>
      <c r="AM44" s="191"/>
    </row>
    <row r="45" spans="1:39" ht="13.5">
      <c r="A45" s="229"/>
      <c r="B45" s="230"/>
      <c r="C45" s="231"/>
      <c r="D45" s="232"/>
      <c r="E45" s="233"/>
      <c r="F45" s="236"/>
      <c r="G45" s="230"/>
      <c r="H45" s="231"/>
      <c r="I45" s="237"/>
      <c r="J45" s="237"/>
      <c r="K45" s="238"/>
      <c r="L45" s="239"/>
      <c r="M45" s="237"/>
      <c r="N45" s="237"/>
      <c r="O45" s="237"/>
      <c r="P45" s="237"/>
      <c r="Q45" s="237"/>
      <c r="R45" s="237"/>
      <c r="S45" s="237"/>
      <c r="T45" s="238"/>
      <c r="U45" s="239"/>
      <c r="V45" s="240"/>
      <c r="W45" s="237"/>
      <c r="X45" s="237"/>
      <c r="Y45" s="237"/>
      <c r="Z45" s="237"/>
      <c r="AA45" s="237"/>
      <c r="AB45" s="241"/>
      <c r="AC45" s="242"/>
      <c r="AD45" s="234"/>
      <c r="AE45" s="147"/>
      <c r="AF45" s="147"/>
      <c r="AG45" s="184"/>
      <c r="AH45" s="147"/>
      <c r="AI45" s="147"/>
      <c r="AJ45" s="147"/>
      <c r="AK45" s="147"/>
      <c r="AL45" s="184"/>
      <c r="AM45" s="140"/>
    </row>
    <row r="46" spans="1:39" ht="13.5">
      <c r="A46" s="229"/>
      <c r="B46" s="230"/>
      <c r="C46" s="231"/>
      <c r="D46" s="232"/>
      <c r="E46" s="233"/>
      <c r="F46" s="236"/>
      <c r="G46" s="230"/>
      <c r="H46" s="231"/>
      <c r="I46" s="237"/>
      <c r="J46" s="237"/>
      <c r="K46" s="238"/>
      <c r="L46" s="239"/>
      <c r="M46" s="237"/>
      <c r="N46" s="237"/>
      <c r="O46" s="237"/>
      <c r="P46" s="237"/>
      <c r="Q46" s="237"/>
      <c r="R46" s="237"/>
      <c r="S46" s="237"/>
      <c r="T46" s="238"/>
      <c r="U46" s="239"/>
      <c r="V46" s="240"/>
      <c r="W46" s="237"/>
      <c r="X46" s="237"/>
      <c r="Y46" s="237"/>
      <c r="Z46" s="237"/>
      <c r="AA46" s="237"/>
      <c r="AB46" s="241"/>
      <c r="AC46" s="242"/>
      <c r="AD46" s="234"/>
      <c r="AE46" s="147"/>
      <c r="AF46" s="147"/>
      <c r="AG46" s="184"/>
      <c r="AH46" s="147"/>
      <c r="AI46" s="147"/>
      <c r="AJ46" s="147"/>
      <c r="AK46" s="147"/>
      <c r="AL46" s="184"/>
      <c r="AM46" s="140"/>
    </row>
    <row r="47" spans="1:39" ht="13.5">
      <c r="A47" s="229"/>
      <c r="B47" s="230"/>
      <c r="C47" s="231"/>
      <c r="D47" s="232"/>
      <c r="E47" s="233"/>
      <c r="F47" s="236"/>
      <c r="G47" s="230"/>
      <c r="H47" s="231"/>
      <c r="I47" s="237"/>
      <c r="J47" s="237"/>
      <c r="K47" s="238"/>
      <c r="L47" s="239"/>
      <c r="M47" s="237"/>
      <c r="N47" s="237"/>
      <c r="O47" s="237"/>
      <c r="P47" s="237"/>
      <c r="Q47" s="237"/>
      <c r="R47" s="237"/>
      <c r="S47" s="237"/>
      <c r="T47" s="238"/>
      <c r="U47" s="239"/>
      <c r="V47" s="240"/>
      <c r="W47" s="237"/>
      <c r="X47" s="237"/>
      <c r="Y47" s="237"/>
      <c r="Z47" s="237"/>
      <c r="AA47" s="237"/>
      <c r="AB47" s="241"/>
      <c r="AC47" s="242"/>
      <c r="AD47" s="147"/>
      <c r="AE47" s="147"/>
      <c r="AF47" s="147"/>
      <c r="AG47" s="184"/>
      <c r="AH47" s="147"/>
      <c r="AI47" s="147"/>
      <c r="AJ47" s="147"/>
      <c r="AK47" s="147"/>
      <c r="AL47" s="184"/>
      <c r="AM47" s="140"/>
    </row>
    <row r="48" spans="1:39" ht="13.5">
      <c r="A48" s="229"/>
      <c r="B48" s="230"/>
      <c r="C48" s="231"/>
      <c r="D48" s="232"/>
      <c r="E48" s="233"/>
      <c r="F48" s="236"/>
      <c r="G48" s="230"/>
      <c r="H48" s="231"/>
      <c r="I48" s="237"/>
      <c r="J48" s="237"/>
      <c r="K48" s="238"/>
      <c r="L48" s="239"/>
      <c r="M48" s="237"/>
      <c r="N48" s="237"/>
      <c r="O48" s="237"/>
      <c r="P48" s="237"/>
      <c r="Q48" s="237"/>
      <c r="R48" s="237"/>
      <c r="S48" s="237"/>
      <c r="T48" s="238"/>
      <c r="U48" s="239"/>
      <c r="V48" s="240"/>
      <c r="W48" s="237"/>
      <c r="X48" s="237"/>
      <c r="Y48" s="237"/>
      <c r="Z48" s="237"/>
      <c r="AA48" s="237"/>
      <c r="AB48" s="241"/>
      <c r="AC48" s="242"/>
      <c r="AD48" s="147"/>
      <c r="AE48" s="147"/>
      <c r="AF48" s="147"/>
      <c r="AG48" s="184"/>
      <c r="AH48" s="147"/>
      <c r="AI48" s="147"/>
      <c r="AJ48" s="147"/>
      <c r="AK48" s="147"/>
      <c r="AL48" s="184"/>
      <c r="AM48" s="140"/>
    </row>
    <row r="49" spans="1:39" ht="15" thickBot="1">
      <c r="A49" s="244"/>
      <c r="B49" s="245"/>
      <c r="C49" s="246"/>
      <c r="D49" s="247"/>
      <c r="E49" s="248"/>
      <c r="F49" s="249"/>
      <c r="G49" s="245"/>
      <c r="H49" s="246"/>
      <c r="I49" s="250"/>
      <c r="J49" s="250"/>
      <c r="K49" s="251"/>
      <c r="L49" s="252"/>
      <c r="M49" s="253"/>
      <c r="N49" s="253"/>
      <c r="O49" s="253"/>
      <c r="P49" s="253"/>
      <c r="Q49" s="253"/>
      <c r="R49" s="253"/>
      <c r="S49" s="253"/>
      <c r="T49" s="254"/>
      <c r="U49" s="252"/>
      <c r="V49" s="255"/>
      <c r="W49" s="253"/>
      <c r="X49" s="253"/>
      <c r="Y49" s="253"/>
      <c r="Z49" s="253"/>
      <c r="AA49" s="253"/>
      <c r="AB49" s="256"/>
      <c r="AC49" s="257"/>
      <c r="AD49" s="147"/>
      <c r="AE49" s="147"/>
      <c r="AF49" s="147"/>
      <c r="AG49" s="184"/>
      <c r="AH49" s="147"/>
      <c r="AI49" s="147"/>
      <c r="AJ49" s="147"/>
      <c r="AK49" s="147"/>
      <c r="AL49" s="184"/>
      <c r="AM49" s="140"/>
    </row>
    <row r="50" spans="1:39" ht="15" thickBot="1">
      <c r="A50" s="316" t="s">
        <v>5</v>
      </c>
      <c r="B50" s="317"/>
      <c r="C50" s="318"/>
      <c r="D50" s="258">
        <f>SUM(D3:D49)</f>
        <v>7255</v>
      </c>
      <c r="E50" s="259">
        <f>SUM(E3:E49)</f>
        <v>7245</v>
      </c>
      <c r="F50" s="316" t="s">
        <v>10</v>
      </c>
      <c r="G50" s="317"/>
      <c r="H50" s="318"/>
      <c r="I50" s="260">
        <f aca="true" t="shared" si="0" ref="I50:AA50">SUM(I3:I49)</f>
        <v>7303.45</v>
      </c>
      <c r="J50" s="260">
        <f t="shared" si="0"/>
        <v>10</v>
      </c>
      <c r="K50" s="261">
        <f t="shared" si="0"/>
        <v>15</v>
      </c>
      <c r="L50" s="262">
        <f t="shared" si="0"/>
        <v>1080</v>
      </c>
      <c r="M50" s="261">
        <f t="shared" si="0"/>
        <v>1293</v>
      </c>
      <c r="N50" s="261">
        <f t="shared" si="0"/>
        <v>10</v>
      </c>
      <c r="O50" s="261">
        <f t="shared" si="0"/>
        <v>1650</v>
      </c>
      <c r="P50" s="261">
        <f t="shared" si="0"/>
        <v>10</v>
      </c>
      <c r="Q50" s="261">
        <f t="shared" si="0"/>
        <v>139</v>
      </c>
      <c r="R50" s="261">
        <f t="shared" si="0"/>
        <v>25</v>
      </c>
      <c r="S50" s="261">
        <f t="shared" si="0"/>
        <v>225</v>
      </c>
      <c r="T50" s="261">
        <f t="shared" si="0"/>
        <v>40</v>
      </c>
      <c r="U50" s="263">
        <f t="shared" si="0"/>
        <v>102</v>
      </c>
      <c r="V50" s="195">
        <f t="shared" si="0"/>
        <v>145</v>
      </c>
      <c r="W50" s="261">
        <f t="shared" si="0"/>
        <v>648</v>
      </c>
      <c r="X50" s="261">
        <f t="shared" si="0"/>
        <v>146</v>
      </c>
      <c r="Y50" s="261">
        <f t="shared" si="0"/>
        <v>98.45</v>
      </c>
      <c r="Z50" s="261">
        <f t="shared" si="0"/>
        <v>1627</v>
      </c>
      <c r="AA50" s="261">
        <f t="shared" si="0"/>
        <v>75</v>
      </c>
      <c r="AB50" s="145"/>
      <c r="AC50" s="146"/>
      <c r="AD50" s="147"/>
      <c r="AE50" s="147"/>
      <c r="AF50" s="147"/>
      <c r="AG50" s="184"/>
      <c r="AH50" s="147"/>
      <c r="AI50" s="147"/>
      <c r="AJ50" s="147"/>
      <c r="AK50" s="147"/>
      <c r="AL50" s="184"/>
      <c r="AM50" s="140"/>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4.xml><?xml version="1.0" encoding="utf-8"?>
<worksheet xmlns="http://schemas.openxmlformats.org/spreadsheetml/2006/main" xmlns:r="http://schemas.openxmlformats.org/officeDocument/2006/relationships">
  <dimension ref="A1:AD40"/>
  <sheetViews>
    <sheetView workbookViewId="0" topLeftCell="A1">
      <selection activeCell="P37" sqref="P37"/>
    </sheetView>
  </sheetViews>
  <sheetFormatPr defaultColWidth="8.8515625" defaultRowHeight="15"/>
  <cols>
    <col min="1" max="1" width="20.7109375" style="0" customWidth="1"/>
    <col min="2" max="15" width="9.7109375" style="78" customWidth="1"/>
    <col min="16" max="16" width="20.7109375" style="0" customWidth="1"/>
    <col min="17" max="28" width="9.7109375" style="78" customWidth="1"/>
    <col min="29" max="29" width="12.00390625" style="78" customWidth="1"/>
    <col min="30" max="30" width="10.421875" style="78" customWidth="1"/>
  </cols>
  <sheetData>
    <row r="1" spans="1:30" ht="19.5">
      <c r="A1" s="323" t="str">
        <f>'Cashbook Example'!A1</f>
        <v>Your Money Pty Ltd </v>
      </c>
      <c r="B1" s="323"/>
      <c r="C1" s="323"/>
      <c r="D1" s="323"/>
      <c r="E1" s="323"/>
      <c r="F1" s="323"/>
      <c r="G1" s="323"/>
      <c r="H1" s="324" t="s">
        <v>63</v>
      </c>
      <c r="I1" s="324"/>
      <c r="J1" s="324"/>
      <c r="K1" s="324"/>
      <c r="L1" s="324"/>
      <c r="M1" s="324"/>
      <c r="N1" s="324"/>
      <c r="O1" s="324"/>
      <c r="P1" s="323" t="str">
        <f>'Cashbook Example'!A1</f>
        <v>Your Money Pty Ltd </v>
      </c>
      <c r="Q1" s="323"/>
      <c r="R1" s="323"/>
      <c r="S1" s="323"/>
      <c r="T1" s="323"/>
      <c r="U1" s="323"/>
      <c r="V1" s="323"/>
      <c r="W1" s="324" t="s">
        <v>63</v>
      </c>
      <c r="X1" s="324"/>
      <c r="Y1" s="324"/>
      <c r="Z1" s="324"/>
      <c r="AA1" s="324"/>
      <c r="AB1" s="324"/>
      <c r="AC1" s="324"/>
      <c r="AD1" s="324"/>
    </row>
    <row r="2" spans="1:30" ht="13.5">
      <c r="A2" s="325">
        <f>'Cashbook Example'!D1</f>
        <v>40725</v>
      </c>
      <c r="B2" s="325"/>
      <c r="C2" s="325"/>
      <c r="D2" s="325"/>
      <c r="E2" s="325"/>
      <c r="F2" s="325"/>
      <c r="G2" s="114" t="s">
        <v>64</v>
      </c>
      <c r="H2" s="326" t="str">
        <f>December!D1</f>
        <v>December 201_</v>
      </c>
      <c r="I2" s="326"/>
      <c r="J2" s="326"/>
      <c r="K2" s="326"/>
      <c r="L2" s="326"/>
      <c r="M2" s="326"/>
      <c r="N2" s="326"/>
      <c r="O2" s="326"/>
      <c r="P2" s="22"/>
      <c r="Q2" s="80"/>
      <c r="R2" s="80"/>
      <c r="S2" s="327" t="str">
        <f>January!D1</f>
        <v>January 201_</v>
      </c>
      <c r="T2" s="327"/>
      <c r="U2" s="327"/>
      <c r="V2" s="80" t="s">
        <v>64</v>
      </c>
      <c r="W2" s="326" t="str">
        <f>June!D1</f>
        <v>June 201_</v>
      </c>
      <c r="X2" s="326"/>
      <c r="Y2" s="326"/>
      <c r="Z2" s="80"/>
      <c r="AA2" s="80"/>
      <c r="AB2" s="80"/>
      <c r="AC2" s="80"/>
      <c r="AD2" s="80"/>
    </row>
    <row r="3" spans="1:30" ht="15" thickBot="1">
      <c r="A3" s="22"/>
      <c r="B3" s="80"/>
      <c r="C3" s="80"/>
      <c r="D3" s="80"/>
      <c r="E3" s="80"/>
      <c r="F3" s="80"/>
      <c r="G3" s="80"/>
      <c r="H3" s="80"/>
      <c r="I3" s="80"/>
      <c r="J3" s="80"/>
      <c r="K3" s="80"/>
      <c r="L3" s="80"/>
      <c r="M3" s="80"/>
      <c r="N3" s="80"/>
      <c r="O3" s="80"/>
      <c r="P3" s="22"/>
      <c r="Q3" s="80"/>
      <c r="R3" s="80"/>
      <c r="S3" s="80"/>
      <c r="T3" s="80"/>
      <c r="U3" s="80"/>
      <c r="V3" s="80"/>
      <c r="W3" s="80"/>
      <c r="X3" s="80"/>
      <c r="Y3" s="80"/>
      <c r="Z3" s="80"/>
      <c r="AA3" s="80"/>
      <c r="AB3" s="80"/>
      <c r="AC3" s="80"/>
      <c r="AD3" s="80"/>
    </row>
    <row r="4" spans="1:30" ht="15" thickTop="1">
      <c r="A4" s="332"/>
      <c r="B4" s="328" t="s">
        <v>51</v>
      </c>
      <c r="C4" s="329"/>
      <c r="D4" s="328" t="s">
        <v>52</v>
      </c>
      <c r="E4" s="329"/>
      <c r="F4" s="328" t="s">
        <v>53</v>
      </c>
      <c r="G4" s="329"/>
      <c r="H4" s="328" t="s">
        <v>54</v>
      </c>
      <c r="I4" s="329"/>
      <c r="J4" s="328" t="s">
        <v>55</v>
      </c>
      <c r="K4" s="329"/>
      <c r="L4" s="328" t="s">
        <v>56</v>
      </c>
      <c r="M4" s="329"/>
      <c r="N4" s="328" t="s">
        <v>39</v>
      </c>
      <c r="O4" s="329"/>
      <c r="P4" s="332"/>
      <c r="Q4" s="328" t="s">
        <v>57</v>
      </c>
      <c r="R4" s="329"/>
      <c r="S4" s="328" t="s">
        <v>58</v>
      </c>
      <c r="T4" s="329"/>
      <c r="U4" s="328" t="s">
        <v>59</v>
      </c>
      <c r="V4" s="329"/>
      <c r="W4" s="328" t="s">
        <v>60</v>
      </c>
      <c r="X4" s="329"/>
      <c r="Y4" s="328" t="s">
        <v>40</v>
      </c>
      <c r="Z4" s="329"/>
      <c r="AA4" s="328" t="s">
        <v>61</v>
      </c>
      <c r="AB4" s="329"/>
      <c r="AC4" s="328" t="s">
        <v>41</v>
      </c>
      <c r="AD4" s="329"/>
    </row>
    <row r="5" spans="1:30" ht="15" thickBot="1">
      <c r="A5" s="333"/>
      <c r="B5" s="93" t="s">
        <v>42</v>
      </c>
      <c r="C5" s="82" t="s">
        <v>43</v>
      </c>
      <c r="D5" s="93" t="s">
        <v>42</v>
      </c>
      <c r="E5" s="82" t="s">
        <v>43</v>
      </c>
      <c r="F5" s="93" t="s">
        <v>42</v>
      </c>
      <c r="G5" s="82" t="s">
        <v>43</v>
      </c>
      <c r="H5" s="93" t="s">
        <v>42</v>
      </c>
      <c r="I5" s="82" t="s">
        <v>43</v>
      </c>
      <c r="J5" s="93" t="s">
        <v>42</v>
      </c>
      <c r="K5" s="82" t="s">
        <v>43</v>
      </c>
      <c r="L5" s="93" t="s">
        <v>42</v>
      </c>
      <c r="M5" s="82" t="s">
        <v>43</v>
      </c>
      <c r="N5" s="93" t="s">
        <v>42</v>
      </c>
      <c r="O5" s="82" t="s">
        <v>43</v>
      </c>
      <c r="P5" s="333"/>
      <c r="Q5" s="93" t="s">
        <v>42</v>
      </c>
      <c r="R5" s="82" t="s">
        <v>43</v>
      </c>
      <c r="S5" s="93" t="s">
        <v>42</v>
      </c>
      <c r="T5" s="82" t="s">
        <v>43</v>
      </c>
      <c r="U5" s="93" t="s">
        <v>42</v>
      </c>
      <c r="V5" s="82" t="s">
        <v>43</v>
      </c>
      <c r="W5" s="93" t="s">
        <v>42</v>
      </c>
      <c r="X5" s="82" t="s">
        <v>43</v>
      </c>
      <c r="Y5" s="93" t="s">
        <v>42</v>
      </c>
      <c r="Z5" s="82" t="s">
        <v>43</v>
      </c>
      <c r="AA5" s="93" t="s">
        <v>42</v>
      </c>
      <c r="AB5" s="82" t="s">
        <v>43</v>
      </c>
      <c r="AC5" s="93" t="s">
        <v>42</v>
      </c>
      <c r="AD5" s="82" t="s">
        <v>43</v>
      </c>
    </row>
    <row r="6" spans="1:30" s="69" customFormat="1" ht="15.75" thickBot="1" thickTop="1">
      <c r="A6" s="83" t="s">
        <v>47</v>
      </c>
      <c r="B6" s="131">
        <v>7500</v>
      </c>
      <c r="C6" s="95">
        <f>'Cashbook Example'!D50</f>
        <v>7255</v>
      </c>
      <c r="D6" s="132">
        <v>8000</v>
      </c>
      <c r="E6" s="95"/>
      <c r="F6" s="132">
        <v>9000</v>
      </c>
      <c r="G6" s="95"/>
      <c r="H6" s="132">
        <v>10000</v>
      </c>
      <c r="I6" s="95"/>
      <c r="J6" s="132">
        <v>12000</v>
      </c>
      <c r="K6" s="95"/>
      <c r="L6" s="132">
        <v>12000</v>
      </c>
      <c r="M6" s="115"/>
      <c r="N6" s="96">
        <f>SUM(B6+D6+F6+H6+J6+L6)</f>
        <v>58500</v>
      </c>
      <c r="O6" s="97">
        <f>SUM(C6+E6+G6+I6+K6+M6)</f>
        <v>7255</v>
      </c>
      <c r="P6" s="83" t="s">
        <v>47</v>
      </c>
      <c r="Q6" s="130">
        <v>6000</v>
      </c>
      <c r="R6" s="95"/>
      <c r="S6" s="130">
        <v>8000</v>
      </c>
      <c r="T6" s="95"/>
      <c r="U6" s="130">
        <v>8000</v>
      </c>
      <c r="V6" s="95"/>
      <c r="W6" s="130">
        <v>9000</v>
      </c>
      <c r="X6" s="95"/>
      <c r="Y6" s="130">
        <v>10000</v>
      </c>
      <c r="Z6" s="95"/>
      <c r="AA6" s="130">
        <v>10000</v>
      </c>
      <c r="AB6" s="94"/>
      <c r="AC6" s="96">
        <f>SUM(N6+Q6+S6+U6+W6+Y6+AA6)</f>
        <v>109500</v>
      </c>
      <c r="AD6" s="97">
        <f>SUM(O6+R6+T6+V6+X6+Z6+AB6)</f>
        <v>7255</v>
      </c>
    </row>
    <row r="7" spans="1:30" ht="15" thickTop="1">
      <c r="A7" s="23"/>
      <c r="B7" s="81"/>
      <c r="C7" s="81"/>
      <c r="D7" s="81"/>
      <c r="E7" s="81"/>
      <c r="F7" s="81"/>
      <c r="G7" s="81"/>
      <c r="H7" s="81"/>
      <c r="I7" s="81"/>
      <c r="J7" s="81"/>
      <c r="K7" s="81"/>
      <c r="L7" s="81"/>
      <c r="M7" s="81"/>
      <c r="N7" s="81"/>
      <c r="O7" s="81"/>
      <c r="P7" s="23"/>
      <c r="Q7" s="81"/>
      <c r="R7" s="81"/>
      <c r="S7" s="81"/>
      <c r="T7" s="81"/>
      <c r="U7" s="81"/>
      <c r="V7" s="81"/>
      <c r="W7" s="81"/>
      <c r="X7" s="81"/>
      <c r="Y7" s="81"/>
      <c r="Z7" s="81"/>
      <c r="AA7" s="81"/>
      <c r="AB7" s="81"/>
      <c r="AC7" s="81"/>
      <c r="AD7" s="81"/>
    </row>
    <row r="8" spans="1:30" ht="15" thickBot="1">
      <c r="A8" s="23"/>
      <c r="B8" s="81"/>
      <c r="C8" s="81"/>
      <c r="D8" s="81"/>
      <c r="E8" s="81"/>
      <c r="F8" s="81"/>
      <c r="G8" s="81"/>
      <c r="H8" s="81"/>
      <c r="I8" s="81"/>
      <c r="J8" s="81"/>
      <c r="K8" s="81"/>
      <c r="L8" s="81"/>
      <c r="M8" s="81"/>
      <c r="N8" s="81"/>
      <c r="O8" s="81"/>
      <c r="P8" s="23"/>
      <c r="Q8" s="81"/>
      <c r="R8" s="81"/>
      <c r="S8" s="81"/>
      <c r="T8" s="81"/>
      <c r="U8" s="81"/>
      <c r="V8" s="81"/>
      <c r="W8" s="81"/>
      <c r="X8" s="81"/>
      <c r="Y8" s="81"/>
      <c r="Z8" s="81"/>
      <c r="AA8" s="81"/>
      <c r="AB8" s="81"/>
      <c r="AC8" s="81"/>
      <c r="AD8" s="81"/>
    </row>
    <row r="9" spans="1:30" ht="15" thickTop="1">
      <c r="A9" s="84" t="s">
        <v>44</v>
      </c>
      <c r="B9" s="98"/>
      <c r="C9" s="85"/>
      <c r="D9" s="98"/>
      <c r="E9" s="85"/>
      <c r="F9" s="98"/>
      <c r="G9" s="85"/>
      <c r="H9" s="98"/>
      <c r="I9" s="85"/>
      <c r="J9" s="98"/>
      <c r="K9" s="85"/>
      <c r="L9" s="98"/>
      <c r="M9" s="98"/>
      <c r="N9" s="99"/>
      <c r="O9" s="100"/>
      <c r="P9" s="84" t="s">
        <v>44</v>
      </c>
      <c r="Q9" s="98"/>
      <c r="R9" s="85"/>
      <c r="S9" s="98"/>
      <c r="T9" s="85"/>
      <c r="U9" s="98"/>
      <c r="V9" s="85"/>
      <c r="W9" s="98"/>
      <c r="X9" s="85"/>
      <c r="Y9" s="98"/>
      <c r="Z9" s="85"/>
      <c r="AA9" s="98"/>
      <c r="AB9" s="98"/>
      <c r="AC9" s="99"/>
      <c r="AD9" s="100"/>
    </row>
    <row r="10" spans="1:30" ht="13.5">
      <c r="A10" s="124" t="str">
        <f>'Cashbook Example'!L2</f>
        <v>Cost of Sale</v>
      </c>
      <c r="B10" s="129">
        <f>B6*0.14</f>
        <v>1050</v>
      </c>
      <c r="C10" s="87">
        <f>'Cashbook Example'!L50</f>
        <v>1080</v>
      </c>
      <c r="D10" s="129">
        <f>D6*0.14</f>
        <v>1120</v>
      </c>
      <c r="E10" s="87"/>
      <c r="F10" s="129">
        <f>F6*0.14</f>
        <v>1260.0000000000002</v>
      </c>
      <c r="G10" s="87"/>
      <c r="H10" s="129">
        <f>H6*0.14</f>
        <v>1400.0000000000002</v>
      </c>
      <c r="I10" s="87"/>
      <c r="J10" s="129">
        <f>J6*0.14</f>
        <v>1680.0000000000002</v>
      </c>
      <c r="K10" s="87"/>
      <c r="L10" s="129">
        <f>L6*0.14</f>
        <v>1680.0000000000002</v>
      </c>
      <c r="M10" s="87"/>
      <c r="N10" s="102">
        <f aca="true" t="shared" si="0" ref="N10:O25">SUM(B10+D10+F10+H10+J10+L10)</f>
        <v>8190</v>
      </c>
      <c r="O10" s="103">
        <f t="shared" si="0"/>
        <v>1080</v>
      </c>
      <c r="P10" s="124" t="str">
        <f>'Cashbook Example'!L2</f>
        <v>Cost of Sale</v>
      </c>
      <c r="Q10" s="129">
        <f>Q6*0.14</f>
        <v>840.0000000000001</v>
      </c>
      <c r="R10" s="87"/>
      <c r="S10" s="129">
        <f>S6*0.14</f>
        <v>1120</v>
      </c>
      <c r="T10" s="87"/>
      <c r="U10" s="129">
        <f>U6*0.14</f>
        <v>1120</v>
      </c>
      <c r="V10" s="87"/>
      <c r="W10" s="129">
        <f>W6*0.14</f>
        <v>1260.0000000000002</v>
      </c>
      <c r="X10" s="87"/>
      <c r="Y10" s="129">
        <f>Y6*0.14</f>
        <v>1400.0000000000002</v>
      </c>
      <c r="Z10" s="87"/>
      <c r="AA10" s="129">
        <f>AA6*0.14</f>
        <v>1400.0000000000002</v>
      </c>
      <c r="AB10" s="87"/>
      <c r="AC10" s="102">
        <f aca="true" t="shared" si="1" ref="AC10:AD27">SUM(N10+Q10+S10+U10+W10+Y10+AA10)</f>
        <v>15330</v>
      </c>
      <c r="AD10" s="103">
        <f t="shared" si="1"/>
        <v>1080</v>
      </c>
    </row>
    <row r="11" spans="1:30" ht="13.5">
      <c r="A11" s="124" t="str">
        <f>'Cashbook Example'!M2</f>
        <v>Advertising</v>
      </c>
      <c r="B11" s="129">
        <v>1300</v>
      </c>
      <c r="C11" s="87">
        <f>'Cashbook Example'!M50</f>
        <v>1293</v>
      </c>
      <c r="D11" s="129">
        <v>300</v>
      </c>
      <c r="E11" s="87"/>
      <c r="F11" s="129">
        <v>300</v>
      </c>
      <c r="G11" s="87"/>
      <c r="H11" s="129">
        <v>300</v>
      </c>
      <c r="I11" s="87"/>
      <c r="J11" s="129">
        <v>300</v>
      </c>
      <c r="K11" s="87"/>
      <c r="L11" s="129">
        <v>300</v>
      </c>
      <c r="M11" s="87"/>
      <c r="N11" s="102">
        <f t="shared" si="0"/>
        <v>2800</v>
      </c>
      <c r="O11" s="103">
        <f t="shared" si="0"/>
        <v>1293</v>
      </c>
      <c r="P11" s="124" t="str">
        <f>'Cashbook Example'!M2</f>
        <v>Advertising</v>
      </c>
      <c r="Q11" s="129">
        <v>300</v>
      </c>
      <c r="R11" s="87"/>
      <c r="S11" s="129">
        <v>300</v>
      </c>
      <c r="T11" s="87"/>
      <c r="U11" s="129">
        <v>300</v>
      </c>
      <c r="V11" s="87"/>
      <c r="W11" s="129">
        <v>300</v>
      </c>
      <c r="X11" s="87"/>
      <c r="Y11" s="129">
        <v>300</v>
      </c>
      <c r="Z11" s="87"/>
      <c r="AA11" s="129">
        <v>300</v>
      </c>
      <c r="AB11" s="87"/>
      <c r="AC11" s="102">
        <f t="shared" si="1"/>
        <v>4600</v>
      </c>
      <c r="AD11" s="103">
        <f t="shared" si="1"/>
        <v>1293</v>
      </c>
    </row>
    <row r="12" spans="1:30" ht="13.5">
      <c r="A12" s="124" t="str">
        <f>'Cashbook Example'!N2</f>
        <v>Bank Fees</v>
      </c>
      <c r="B12" s="129">
        <v>10</v>
      </c>
      <c r="C12" s="87">
        <f>'Cashbook Example'!N50</f>
        <v>10</v>
      </c>
      <c r="D12" s="129">
        <v>10</v>
      </c>
      <c r="E12" s="87"/>
      <c r="F12" s="129">
        <v>10</v>
      </c>
      <c r="G12" s="87"/>
      <c r="H12" s="129">
        <v>10</v>
      </c>
      <c r="I12" s="87"/>
      <c r="J12" s="129">
        <v>10</v>
      </c>
      <c r="K12" s="87"/>
      <c r="L12" s="129">
        <v>10</v>
      </c>
      <c r="M12" s="87"/>
      <c r="N12" s="102">
        <f t="shared" si="0"/>
        <v>60</v>
      </c>
      <c r="O12" s="103">
        <f t="shared" si="0"/>
        <v>10</v>
      </c>
      <c r="P12" s="124" t="str">
        <f>'Cashbook Example'!N2</f>
        <v>Bank Fees</v>
      </c>
      <c r="Q12" s="129">
        <v>10</v>
      </c>
      <c r="R12" s="87"/>
      <c r="S12" s="129">
        <v>10</v>
      </c>
      <c r="T12" s="87"/>
      <c r="U12" s="129">
        <v>10</v>
      </c>
      <c r="V12" s="87"/>
      <c r="W12" s="129">
        <v>10</v>
      </c>
      <c r="X12" s="87"/>
      <c r="Y12" s="129">
        <v>10</v>
      </c>
      <c r="Z12" s="87"/>
      <c r="AA12" s="129">
        <v>10</v>
      </c>
      <c r="AB12" s="87"/>
      <c r="AC12" s="102">
        <f t="shared" si="1"/>
        <v>120</v>
      </c>
      <c r="AD12" s="103">
        <f t="shared" si="1"/>
        <v>10</v>
      </c>
    </row>
    <row r="13" spans="1:30" ht="13.5">
      <c r="A13" s="124" t="str">
        <f>'Cashbook Example'!O2</f>
        <v>Equipment</v>
      </c>
      <c r="B13" s="129">
        <v>150</v>
      </c>
      <c r="C13" s="87">
        <f>'Cashbook Example'!O50</f>
        <v>1650</v>
      </c>
      <c r="D13" s="129">
        <v>150</v>
      </c>
      <c r="E13" s="87"/>
      <c r="F13" s="129">
        <v>150</v>
      </c>
      <c r="G13" s="87"/>
      <c r="H13" s="129">
        <v>150</v>
      </c>
      <c r="I13" s="87"/>
      <c r="J13" s="129">
        <v>150</v>
      </c>
      <c r="K13" s="87"/>
      <c r="L13" s="129">
        <v>150</v>
      </c>
      <c r="M13" s="87"/>
      <c r="N13" s="102">
        <f t="shared" si="0"/>
        <v>900</v>
      </c>
      <c r="O13" s="103">
        <f t="shared" si="0"/>
        <v>1650</v>
      </c>
      <c r="P13" s="124" t="str">
        <f>'Cashbook Example'!O2</f>
        <v>Equipment</v>
      </c>
      <c r="Q13" s="129">
        <v>150</v>
      </c>
      <c r="R13" s="87"/>
      <c r="S13" s="129">
        <v>150</v>
      </c>
      <c r="T13" s="87"/>
      <c r="U13" s="129">
        <v>150</v>
      </c>
      <c r="V13" s="87"/>
      <c r="W13" s="129">
        <v>150</v>
      </c>
      <c r="X13" s="87"/>
      <c r="Y13" s="129">
        <v>150</v>
      </c>
      <c r="Z13" s="87"/>
      <c r="AA13" s="129">
        <v>150</v>
      </c>
      <c r="AB13" s="87"/>
      <c r="AC13" s="102">
        <f t="shared" si="1"/>
        <v>1800</v>
      </c>
      <c r="AD13" s="103">
        <f t="shared" si="1"/>
        <v>1650</v>
      </c>
    </row>
    <row r="14" spans="1:30" ht="13.5">
      <c r="A14" s="124" t="str">
        <f>'Cashbook Example'!P2</f>
        <v>Freight / Postage</v>
      </c>
      <c r="B14" s="129">
        <v>20</v>
      </c>
      <c r="C14" s="87">
        <f>'Cashbook Example'!P50</f>
        <v>10</v>
      </c>
      <c r="D14" s="129">
        <v>20</v>
      </c>
      <c r="E14" s="87"/>
      <c r="F14" s="129">
        <v>20</v>
      </c>
      <c r="G14" s="87"/>
      <c r="H14" s="129">
        <v>20</v>
      </c>
      <c r="I14" s="87"/>
      <c r="J14" s="129">
        <v>20</v>
      </c>
      <c r="K14" s="87"/>
      <c r="L14" s="129">
        <v>20</v>
      </c>
      <c r="M14" s="87"/>
      <c r="N14" s="102">
        <f t="shared" si="0"/>
        <v>120</v>
      </c>
      <c r="O14" s="103">
        <f t="shared" si="0"/>
        <v>10</v>
      </c>
      <c r="P14" s="124" t="str">
        <f>'Cashbook Example'!P2</f>
        <v>Freight / Postage</v>
      </c>
      <c r="Q14" s="129">
        <v>20</v>
      </c>
      <c r="R14" s="87"/>
      <c r="S14" s="129">
        <v>20</v>
      </c>
      <c r="T14" s="87"/>
      <c r="U14" s="129">
        <v>20</v>
      </c>
      <c r="V14" s="87"/>
      <c r="W14" s="129">
        <v>20</v>
      </c>
      <c r="X14" s="87"/>
      <c r="Y14" s="129">
        <v>20</v>
      </c>
      <c r="Z14" s="87"/>
      <c r="AA14" s="129">
        <v>20</v>
      </c>
      <c r="AB14" s="87"/>
      <c r="AC14" s="102">
        <f t="shared" si="1"/>
        <v>240</v>
      </c>
      <c r="AD14" s="103">
        <f t="shared" si="1"/>
        <v>10</v>
      </c>
    </row>
    <row r="15" spans="1:30" ht="13.5">
      <c r="A15" s="124" t="str">
        <f>'Cashbook Example'!Q2</f>
        <v>Insurance</v>
      </c>
      <c r="B15" s="129">
        <v>140</v>
      </c>
      <c r="C15" s="87">
        <f>'Cashbook Example'!Q50</f>
        <v>139</v>
      </c>
      <c r="D15" s="129">
        <v>140</v>
      </c>
      <c r="E15" s="87"/>
      <c r="F15" s="129">
        <v>140</v>
      </c>
      <c r="G15" s="87"/>
      <c r="H15" s="129">
        <v>140</v>
      </c>
      <c r="I15" s="87"/>
      <c r="J15" s="129">
        <v>140</v>
      </c>
      <c r="K15" s="87"/>
      <c r="L15" s="129">
        <v>140</v>
      </c>
      <c r="M15" s="87"/>
      <c r="N15" s="102">
        <f t="shared" si="0"/>
        <v>840</v>
      </c>
      <c r="O15" s="103">
        <f t="shared" si="0"/>
        <v>139</v>
      </c>
      <c r="P15" s="124" t="str">
        <f>'Cashbook Example'!Q2</f>
        <v>Insurance</v>
      </c>
      <c r="Q15" s="129">
        <v>140</v>
      </c>
      <c r="R15" s="87"/>
      <c r="S15" s="129">
        <v>140</v>
      </c>
      <c r="T15" s="87"/>
      <c r="U15" s="129">
        <v>140</v>
      </c>
      <c r="V15" s="87"/>
      <c r="W15" s="129">
        <v>140</v>
      </c>
      <c r="X15" s="87"/>
      <c r="Y15" s="129">
        <v>140</v>
      </c>
      <c r="Z15" s="87"/>
      <c r="AA15" s="129">
        <v>140</v>
      </c>
      <c r="AB15" s="87"/>
      <c r="AC15" s="102">
        <f t="shared" si="1"/>
        <v>1680</v>
      </c>
      <c r="AD15" s="103">
        <f t="shared" si="1"/>
        <v>139</v>
      </c>
    </row>
    <row r="16" spans="1:30" ht="13.5">
      <c r="A16" s="124" t="str">
        <f>'Cashbook Example'!R2</f>
        <v>Interest 0n Loan</v>
      </c>
      <c r="B16" s="129">
        <v>25</v>
      </c>
      <c r="C16" s="87">
        <f>'Cashbook Example'!R50</f>
        <v>25</v>
      </c>
      <c r="D16" s="129">
        <v>25</v>
      </c>
      <c r="E16" s="87"/>
      <c r="F16" s="129">
        <v>25</v>
      </c>
      <c r="G16" s="87"/>
      <c r="H16" s="129">
        <v>25</v>
      </c>
      <c r="I16" s="87"/>
      <c r="J16" s="129">
        <v>25</v>
      </c>
      <c r="K16" s="87"/>
      <c r="L16" s="129">
        <v>25</v>
      </c>
      <c r="M16" s="87"/>
      <c r="N16" s="102">
        <f t="shared" si="0"/>
        <v>150</v>
      </c>
      <c r="O16" s="103">
        <f t="shared" si="0"/>
        <v>25</v>
      </c>
      <c r="P16" s="124" t="str">
        <f>'Cashbook Example'!R2</f>
        <v>Interest 0n Loan</v>
      </c>
      <c r="Q16" s="129">
        <v>25</v>
      </c>
      <c r="R16" s="87"/>
      <c r="S16" s="129">
        <v>25</v>
      </c>
      <c r="T16" s="87"/>
      <c r="U16" s="129">
        <v>25</v>
      </c>
      <c r="V16" s="87"/>
      <c r="W16" s="129">
        <v>25</v>
      </c>
      <c r="X16" s="87"/>
      <c r="Y16" s="129">
        <v>25</v>
      </c>
      <c r="Z16" s="87"/>
      <c r="AA16" s="129">
        <v>25</v>
      </c>
      <c r="AB16" s="87"/>
      <c r="AC16" s="102">
        <f t="shared" si="1"/>
        <v>300</v>
      </c>
      <c r="AD16" s="103">
        <f t="shared" si="1"/>
        <v>25</v>
      </c>
    </row>
    <row r="17" spans="1:30" ht="13.5">
      <c r="A17" s="124" t="str">
        <f>'Cashbook Example'!S2</f>
        <v>Loan Principal Repayments</v>
      </c>
      <c r="B17" s="129">
        <v>250</v>
      </c>
      <c r="C17" s="87">
        <f>'Cashbook Example'!S50</f>
        <v>225</v>
      </c>
      <c r="D17" s="129">
        <v>250</v>
      </c>
      <c r="E17" s="87"/>
      <c r="F17" s="129">
        <v>250</v>
      </c>
      <c r="G17" s="87"/>
      <c r="H17" s="129">
        <v>250</v>
      </c>
      <c r="I17" s="87"/>
      <c r="J17" s="129">
        <v>250</v>
      </c>
      <c r="K17" s="87"/>
      <c r="L17" s="129">
        <v>250</v>
      </c>
      <c r="M17" s="87"/>
      <c r="N17" s="102">
        <f t="shared" si="0"/>
        <v>1500</v>
      </c>
      <c r="O17" s="103">
        <f t="shared" si="0"/>
        <v>225</v>
      </c>
      <c r="P17" s="124" t="str">
        <f>'Cashbook Example'!S2</f>
        <v>Loan Principal Repayments</v>
      </c>
      <c r="Q17" s="129">
        <v>250</v>
      </c>
      <c r="R17" s="87"/>
      <c r="S17" s="129">
        <v>250</v>
      </c>
      <c r="T17" s="87"/>
      <c r="U17" s="129">
        <v>250</v>
      </c>
      <c r="V17" s="87"/>
      <c r="W17" s="129">
        <v>250</v>
      </c>
      <c r="X17" s="87"/>
      <c r="Y17" s="129">
        <v>250</v>
      </c>
      <c r="Z17" s="87"/>
      <c r="AA17" s="129">
        <v>250</v>
      </c>
      <c r="AB17" s="87"/>
      <c r="AC17" s="102">
        <f t="shared" si="1"/>
        <v>3000</v>
      </c>
      <c r="AD17" s="103">
        <f t="shared" si="1"/>
        <v>225</v>
      </c>
    </row>
    <row r="18" spans="1:30" ht="13.5">
      <c r="A18" s="124" t="str">
        <f>'Cashbook Example'!T2</f>
        <v>Misc Expenses</v>
      </c>
      <c r="B18" s="129">
        <v>50</v>
      </c>
      <c r="C18" s="87">
        <f>'Cashbook Example'!T50</f>
        <v>40</v>
      </c>
      <c r="D18" s="129">
        <v>50</v>
      </c>
      <c r="E18" s="87"/>
      <c r="F18" s="129">
        <v>50</v>
      </c>
      <c r="G18" s="87"/>
      <c r="H18" s="129">
        <v>50</v>
      </c>
      <c r="I18" s="87"/>
      <c r="J18" s="129">
        <v>50</v>
      </c>
      <c r="K18" s="87"/>
      <c r="L18" s="129">
        <v>50</v>
      </c>
      <c r="M18" s="87"/>
      <c r="N18" s="102">
        <f>SUM(B18+D18+F18+H18+J18+L18)</f>
        <v>300</v>
      </c>
      <c r="O18" s="103">
        <f t="shared" si="0"/>
        <v>40</v>
      </c>
      <c r="P18" s="124" t="str">
        <f>'Cashbook Example'!T2</f>
        <v>Misc Expenses</v>
      </c>
      <c r="Q18" s="129">
        <v>50</v>
      </c>
      <c r="R18" s="87"/>
      <c r="S18" s="129">
        <v>50</v>
      </c>
      <c r="T18" s="87"/>
      <c r="U18" s="129">
        <v>50</v>
      </c>
      <c r="V18" s="87"/>
      <c r="W18" s="129">
        <v>50</v>
      </c>
      <c r="X18" s="87"/>
      <c r="Y18" s="129">
        <v>50</v>
      </c>
      <c r="Z18" s="87"/>
      <c r="AA18" s="129">
        <v>50</v>
      </c>
      <c r="AB18" s="87"/>
      <c r="AC18" s="102">
        <f t="shared" si="1"/>
        <v>600</v>
      </c>
      <c r="AD18" s="103">
        <f t="shared" si="1"/>
        <v>40</v>
      </c>
    </row>
    <row r="19" spans="1:30" ht="13.5">
      <c r="A19" s="124" t="str">
        <f>'Cashbook Example'!U2</f>
        <v>Motor Vehicle</v>
      </c>
      <c r="B19" s="129">
        <v>150</v>
      </c>
      <c r="C19" s="87">
        <f>'Cashbook Example'!U50</f>
        <v>102</v>
      </c>
      <c r="D19" s="129">
        <v>150</v>
      </c>
      <c r="E19" s="87"/>
      <c r="F19" s="129">
        <v>150</v>
      </c>
      <c r="G19" s="87"/>
      <c r="H19" s="129">
        <v>150</v>
      </c>
      <c r="I19" s="87"/>
      <c r="J19" s="129">
        <v>150</v>
      </c>
      <c r="K19" s="87"/>
      <c r="L19" s="129">
        <v>150</v>
      </c>
      <c r="M19" s="87"/>
      <c r="N19" s="102">
        <f t="shared" si="0"/>
        <v>900</v>
      </c>
      <c r="O19" s="103">
        <f t="shared" si="0"/>
        <v>102</v>
      </c>
      <c r="P19" s="124" t="str">
        <f>'Cashbook Example'!U2</f>
        <v>Motor Vehicle</v>
      </c>
      <c r="Q19" s="129">
        <v>150</v>
      </c>
      <c r="R19" s="87"/>
      <c r="S19" s="129">
        <v>150</v>
      </c>
      <c r="T19" s="87"/>
      <c r="U19" s="129">
        <v>150</v>
      </c>
      <c r="V19" s="87"/>
      <c r="W19" s="129">
        <v>150</v>
      </c>
      <c r="X19" s="87"/>
      <c r="Y19" s="129">
        <v>150</v>
      </c>
      <c r="Z19" s="87"/>
      <c r="AA19" s="129">
        <v>150</v>
      </c>
      <c r="AB19" s="87"/>
      <c r="AC19" s="102">
        <f t="shared" si="1"/>
        <v>1800</v>
      </c>
      <c r="AD19" s="103">
        <f t="shared" si="1"/>
        <v>102</v>
      </c>
    </row>
    <row r="20" spans="1:30" ht="13.5">
      <c r="A20" s="124" t="str">
        <f>'Cashbook Example'!V2</f>
        <v>Printing / Staionery</v>
      </c>
      <c r="B20" s="129">
        <v>150</v>
      </c>
      <c r="C20" s="87">
        <f>'Cashbook Example'!V50</f>
        <v>145</v>
      </c>
      <c r="D20" s="129">
        <v>150</v>
      </c>
      <c r="E20" s="87"/>
      <c r="F20" s="129">
        <v>150</v>
      </c>
      <c r="G20" s="87"/>
      <c r="H20" s="129">
        <v>150</v>
      </c>
      <c r="I20" s="87"/>
      <c r="J20" s="129">
        <v>150</v>
      </c>
      <c r="K20" s="87"/>
      <c r="L20" s="129">
        <v>150</v>
      </c>
      <c r="M20" s="87"/>
      <c r="N20" s="102">
        <f t="shared" si="0"/>
        <v>900</v>
      </c>
      <c r="O20" s="103">
        <f t="shared" si="0"/>
        <v>145</v>
      </c>
      <c r="P20" s="124" t="str">
        <f>'Cashbook Example'!V2</f>
        <v>Printing / Staionery</v>
      </c>
      <c r="Q20" s="129">
        <v>150</v>
      </c>
      <c r="R20" s="87"/>
      <c r="S20" s="129">
        <v>150</v>
      </c>
      <c r="T20" s="87"/>
      <c r="U20" s="129">
        <v>150</v>
      </c>
      <c r="V20" s="87"/>
      <c r="W20" s="129">
        <v>150</v>
      </c>
      <c r="X20" s="87"/>
      <c r="Y20" s="129">
        <v>150</v>
      </c>
      <c r="Z20" s="87"/>
      <c r="AA20" s="129">
        <v>150</v>
      </c>
      <c r="AB20" s="87"/>
      <c r="AC20" s="102">
        <f t="shared" si="1"/>
        <v>1800</v>
      </c>
      <c r="AD20" s="103">
        <f t="shared" si="1"/>
        <v>145</v>
      </c>
    </row>
    <row r="21" spans="1:30" ht="13.5">
      <c r="A21" s="124" t="str">
        <f>'Cashbook Example'!W2</f>
        <v>Rent/ Electricity</v>
      </c>
      <c r="B21" s="129">
        <v>650</v>
      </c>
      <c r="C21" s="87">
        <f>'Cashbook Example'!W50</f>
        <v>648</v>
      </c>
      <c r="D21" s="129">
        <v>650</v>
      </c>
      <c r="E21" s="87"/>
      <c r="F21" s="129">
        <v>650</v>
      </c>
      <c r="G21" s="87"/>
      <c r="H21" s="129">
        <v>650</v>
      </c>
      <c r="I21" s="87"/>
      <c r="J21" s="129">
        <v>650</v>
      </c>
      <c r="K21" s="87"/>
      <c r="L21" s="129">
        <v>650</v>
      </c>
      <c r="M21" s="87"/>
      <c r="N21" s="102">
        <f t="shared" si="0"/>
        <v>3900</v>
      </c>
      <c r="O21" s="103">
        <f t="shared" si="0"/>
        <v>648</v>
      </c>
      <c r="P21" s="124" t="str">
        <f>'Cashbook Example'!W2</f>
        <v>Rent/ Electricity</v>
      </c>
      <c r="Q21" s="129">
        <v>650</v>
      </c>
      <c r="R21" s="87"/>
      <c r="S21" s="129">
        <v>650</v>
      </c>
      <c r="T21" s="87"/>
      <c r="U21" s="129">
        <v>650</v>
      </c>
      <c r="V21" s="87"/>
      <c r="W21" s="129">
        <v>650</v>
      </c>
      <c r="X21" s="87"/>
      <c r="Y21" s="129">
        <v>650</v>
      </c>
      <c r="Z21" s="87"/>
      <c r="AA21" s="129">
        <v>650</v>
      </c>
      <c r="AB21" s="87"/>
      <c r="AC21" s="102">
        <f t="shared" si="1"/>
        <v>7800</v>
      </c>
      <c r="AD21" s="103">
        <f t="shared" si="1"/>
        <v>648</v>
      </c>
    </row>
    <row r="22" spans="1:30" ht="13.5">
      <c r="A22" s="124" t="str">
        <f>'Cashbook Example'!X2</f>
        <v>Super Contribution</v>
      </c>
      <c r="B22" s="129">
        <v>150</v>
      </c>
      <c r="C22" s="87">
        <f>'Cashbook Example'!X50</f>
        <v>146</v>
      </c>
      <c r="D22" s="129">
        <v>150</v>
      </c>
      <c r="E22" s="87"/>
      <c r="F22" s="129">
        <v>150</v>
      </c>
      <c r="G22" s="87"/>
      <c r="H22" s="129">
        <v>150</v>
      </c>
      <c r="I22" s="87"/>
      <c r="J22" s="129">
        <v>150</v>
      </c>
      <c r="K22" s="87"/>
      <c r="L22" s="129">
        <v>150</v>
      </c>
      <c r="M22" s="87"/>
      <c r="N22" s="102">
        <f t="shared" si="0"/>
        <v>900</v>
      </c>
      <c r="O22" s="103">
        <f t="shared" si="0"/>
        <v>146</v>
      </c>
      <c r="P22" s="124" t="str">
        <f>'Cashbook Example'!X2</f>
        <v>Super Contribution</v>
      </c>
      <c r="Q22" s="129">
        <v>150</v>
      </c>
      <c r="R22" s="87"/>
      <c r="S22" s="129">
        <v>150</v>
      </c>
      <c r="T22" s="87"/>
      <c r="U22" s="129">
        <v>150</v>
      </c>
      <c r="V22" s="87"/>
      <c r="W22" s="129">
        <v>150</v>
      </c>
      <c r="X22" s="87"/>
      <c r="Y22" s="129">
        <v>150</v>
      </c>
      <c r="Z22" s="87"/>
      <c r="AA22" s="129">
        <v>150</v>
      </c>
      <c r="AB22" s="87"/>
      <c r="AC22" s="102">
        <f t="shared" si="1"/>
        <v>1800</v>
      </c>
      <c r="AD22" s="103">
        <f t="shared" si="1"/>
        <v>146</v>
      </c>
    </row>
    <row r="23" spans="1:30" ht="13.5">
      <c r="A23" s="124" t="str">
        <f>'Cashbook Example'!Y2</f>
        <v>Telephone</v>
      </c>
      <c r="B23" s="129">
        <v>100</v>
      </c>
      <c r="C23" s="87">
        <f>'Cashbook Example'!Y50</f>
        <v>98.45</v>
      </c>
      <c r="D23" s="129">
        <v>100</v>
      </c>
      <c r="E23" s="87"/>
      <c r="F23" s="129">
        <v>100</v>
      </c>
      <c r="G23" s="87"/>
      <c r="H23" s="129">
        <v>100</v>
      </c>
      <c r="I23" s="87"/>
      <c r="J23" s="129">
        <v>100</v>
      </c>
      <c r="K23" s="87"/>
      <c r="L23" s="129">
        <v>100</v>
      </c>
      <c r="M23" s="87"/>
      <c r="N23" s="102">
        <f t="shared" si="0"/>
        <v>600</v>
      </c>
      <c r="O23" s="103">
        <f t="shared" si="0"/>
        <v>98.45</v>
      </c>
      <c r="P23" s="124" t="str">
        <f>'Cashbook Example'!Y2</f>
        <v>Telephone</v>
      </c>
      <c r="Q23" s="129">
        <v>100</v>
      </c>
      <c r="R23" s="87"/>
      <c r="S23" s="129">
        <v>100</v>
      </c>
      <c r="T23" s="87"/>
      <c r="U23" s="129">
        <v>100</v>
      </c>
      <c r="V23" s="87"/>
      <c r="W23" s="129">
        <v>100</v>
      </c>
      <c r="X23" s="87"/>
      <c r="Y23" s="129">
        <v>100</v>
      </c>
      <c r="Z23" s="87"/>
      <c r="AA23" s="129">
        <v>100</v>
      </c>
      <c r="AB23" s="87"/>
      <c r="AC23" s="102">
        <f t="shared" si="1"/>
        <v>1200</v>
      </c>
      <c r="AD23" s="103">
        <f t="shared" si="1"/>
        <v>98.45</v>
      </c>
    </row>
    <row r="24" spans="1:30" ht="13.5">
      <c r="A24" s="124" t="str">
        <f>'Cashbook Example'!Z2</f>
        <v>Wages</v>
      </c>
      <c r="B24" s="129">
        <v>1500</v>
      </c>
      <c r="C24" s="87">
        <f>'Cashbook Example'!Z50</f>
        <v>1627</v>
      </c>
      <c r="D24" s="129">
        <v>1500</v>
      </c>
      <c r="E24" s="87"/>
      <c r="F24" s="129">
        <v>1500</v>
      </c>
      <c r="G24" s="87"/>
      <c r="H24" s="129">
        <v>1500</v>
      </c>
      <c r="I24" s="87"/>
      <c r="J24" s="129">
        <v>1500</v>
      </c>
      <c r="K24" s="87"/>
      <c r="L24" s="129">
        <v>1500</v>
      </c>
      <c r="M24" s="87"/>
      <c r="N24" s="102">
        <f>SUM(B24+D24+F24+H24+J24+L24)</f>
        <v>9000</v>
      </c>
      <c r="O24" s="103">
        <f t="shared" si="0"/>
        <v>1627</v>
      </c>
      <c r="P24" s="124" t="str">
        <f>'Cashbook Example'!Z2</f>
        <v>Wages</v>
      </c>
      <c r="Q24" s="129">
        <v>1500</v>
      </c>
      <c r="R24" s="87"/>
      <c r="S24" s="129">
        <v>1500</v>
      </c>
      <c r="T24" s="87"/>
      <c r="U24" s="129">
        <v>1500</v>
      </c>
      <c r="V24" s="87"/>
      <c r="W24" s="129">
        <v>1500</v>
      </c>
      <c r="X24" s="87"/>
      <c r="Y24" s="129">
        <v>1500</v>
      </c>
      <c r="Z24" s="87"/>
      <c r="AA24" s="129">
        <v>1500</v>
      </c>
      <c r="AB24" s="87"/>
      <c r="AC24" s="102">
        <f t="shared" si="1"/>
        <v>18000</v>
      </c>
      <c r="AD24" s="103">
        <f t="shared" si="1"/>
        <v>1627</v>
      </c>
    </row>
    <row r="25" spans="1:30" ht="13.5">
      <c r="A25" s="124" t="str">
        <f>'Cashbook Example'!AA2</f>
        <v>Internet &amp; IT</v>
      </c>
      <c r="B25" s="129">
        <v>75</v>
      </c>
      <c r="C25" s="87">
        <f>'Cashbook Example'!AA50</f>
        <v>75</v>
      </c>
      <c r="D25" s="129">
        <v>75</v>
      </c>
      <c r="E25" s="87"/>
      <c r="F25" s="129">
        <v>75</v>
      </c>
      <c r="G25" s="87"/>
      <c r="H25" s="129">
        <v>75</v>
      </c>
      <c r="I25" s="87"/>
      <c r="J25" s="129">
        <v>75</v>
      </c>
      <c r="K25" s="87"/>
      <c r="L25" s="129">
        <v>75</v>
      </c>
      <c r="M25" s="87"/>
      <c r="N25" s="102">
        <f t="shared" si="0"/>
        <v>450</v>
      </c>
      <c r="O25" s="103">
        <f t="shared" si="0"/>
        <v>75</v>
      </c>
      <c r="P25" s="124" t="str">
        <f>'Cashbook Example'!AA2</f>
        <v>Internet &amp; IT</v>
      </c>
      <c r="Q25" s="129">
        <v>75</v>
      </c>
      <c r="R25" s="87"/>
      <c r="S25" s="129">
        <v>75</v>
      </c>
      <c r="T25" s="87"/>
      <c r="U25" s="129">
        <v>75</v>
      </c>
      <c r="V25" s="87"/>
      <c r="W25" s="129">
        <v>75</v>
      </c>
      <c r="X25" s="87"/>
      <c r="Y25" s="129">
        <v>75</v>
      </c>
      <c r="Z25" s="87"/>
      <c r="AA25" s="129">
        <v>75</v>
      </c>
      <c r="AB25" s="87"/>
      <c r="AC25" s="102">
        <f t="shared" si="1"/>
        <v>900</v>
      </c>
      <c r="AD25" s="103">
        <f t="shared" si="1"/>
        <v>75</v>
      </c>
    </row>
    <row r="26" spans="1:30" ht="13.5">
      <c r="A26" s="86"/>
      <c r="B26" s="101"/>
      <c r="C26" s="87"/>
      <c r="D26" s="101"/>
      <c r="E26" s="87"/>
      <c r="F26" s="101"/>
      <c r="G26" s="87"/>
      <c r="H26" s="101"/>
      <c r="I26" s="87"/>
      <c r="J26" s="101"/>
      <c r="K26" s="87"/>
      <c r="L26" s="101"/>
      <c r="M26" s="101"/>
      <c r="N26" s="102"/>
      <c r="O26" s="103"/>
      <c r="P26" s="86"/>
      <c r="Q26" s="101"/>
      <c r="R26" s="87"/>
      <c r="S26" s="101"/>
      <c r="T26" s="87"/>
      <c r="U26" s="101"/>
      <c r="V26" s="87"/>
      <c r="W26" s="101"/>
      <c r="X26" s="87"/>
      <c r="Y26" s="101"/>
      <c r="Z26" s="87"/>
      <c r="AA26" s="101"/>
      <c r="AB26" s="101"/>
      <c r="AC26" s="102"/>
      <c r="AD26" s="103"/>
    </row>
    <row r="27" spans="1:30" ht="15" thickBot="1">
      <c r="A27" s="83" t="s">
        <v>46</v>
      </c>
      <c r="B27" s="94">
        <f aca="true" t="shared" si="2" ref="B27:M27">SUM(B10:B25)</f>
        <v>5770</v>
      </c>
      <c r="C27" s="88">
        <f t="shared" si="2"/>
        <v>7313.45</v>
      </c>
      <c r="D27" s="94">
        <f t="shared" si="2"/>
        <v>4840</v>
      </c>
      <c r="E27" s="88">
        <f t="shared" si="2"/>
        <v>0</v>
      </c>
      <c r="F27" s="94">
        <f t="shared" si="2"/>
        <v>4980</v>
      </c>
      <c r="G27" s="88">
        <f t="shared" si="2"/>
        <v>0</v>
      </c>
      <c r="H27" s="94">
        <f t="shared" si="2"/>
        <v>5120</v>
      </c>
      <c r="I27" s="88">
        <f t="shared" si="2"/>
        <v>0</v>
      </c>
      <c r="J27" s="94">
        <f t="shared" si="2"/>
        <v>5400</v>
      </c>
      <c r="K27" s="88">
        <f t="shared" si="2"/>
        <v>0</v>
      </c>
      <c r="L27" s="94">
        <f t="shared" si="2"/>
        <v>5400</v>
      </c>
      <c r="M27" s="94">
        <f t="shared" si="2"/>
        <v>0</v>
      </c>
      <c r="N27" s="96">
        <f>SUM(B27+D27+F27+H27+J27+L27)</f>
        <v>31510</v>
      </c>
      <c r="O27" s="103">
        <f>SUM(C27+E27+G27+I27+K27+M27)</f>
        <v>7313.45</v>
      </c>
      <c r="P27" s="83" t="s">
        <v>46</v>
      </c>
      <c r="Q27" s="104">
        <f aca="true" t="shared" si="3" ref="Q27:AB27">SUM(Q10:Q25)</f>
        <v>4560</v>
      </c>
      <c r="R27" s="88">
        <f t="shared" si="3"/>
        <v>0</v>
      </c>
      <c r="S27" s="94">
        <f t="shared" si="3"/>
        <v>4840</v>
      </c>
      <c r="T27" s="88">
        <f t="shared" si="3"/>
        <v>0</v>
      </c>
      <c r="U27" s="94">
        <f t="shared" si="3"/>
        <v>4840</v>
      </c>
      <c r="V27" s="88">
        <f t="shared" si="3"/>
        <v>0</v>
      </c>
      <c r="W27" s="94">
        <f t="shared" si="3"/>
        <v>4980</v>
      </c>
      <c r="X27" s="88">
        <f t="shared" si="3"/>
        <v>0</v>
      </c>
      <c r="Y27" s="94">
        <f t="shared" si="3"/>
        <v>5120</v>
      </c>
      <c r="Z27" s="88">
        <f t="shared" si="3"/>
        <v>0</v>
      </c>
      <c r="AA27" s="94">
        <f t="shared" si="3"/>
        <v>5120</v>
      </c>
      <c r="AB27" s="94">
        <f t="shared" si="3"/>
        <v>0</v>
      </c>
      <c r="AC27" s="96">
        <f t="shared" si="1"/>
        <v>60970</v>
      </c>
      <c r="AD27" s="103">
        <f t="shared" si="1"/>
        <v>7313.45</v>
      </c>
    </row>
    <row r="28" spans="1:30" ht="15.75" thickBot="1" thickTop="1">
      <c r="A28" s="330"/>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1"/>
    </row>
    <row r="29" spans="1:30" ht="15.75" thickBot="1" thickTop="1">
      <c r="A29" s="89" t="s">
        <v>50</v>
      </c>
      <c r="B29" s="105">
        <f>B6-B27</f>
        <v>1730</v>
      </c>
      <c r="C29" s="90">
        <f>C6-C27</f>
        <v>-58.44999999999982</v>
      </c>
      <c r="D29" s="105">
        <f aca="true" t="shared" si="4" ref="D29:AD29">D6-D27</f>
        <v>3160</v>
      </c>
      <c r="E29" s="90">
        <f t="shared" si="4"/>
        <v>0</v>
      </c>
      <c r="F29" s="105">
        <f t="shared" si="4"/>
        <v>4020</v>
      </c>
      <c r="G29" s="90">
        <f t="shared" si="4"/>
        <v>0</v>
      </c>
      <c r="H29" s="105">
        <f t="shared" si="4"/>
        <v>4880</v>
      </c>
      <c r="I29" s="90">
        <f t="shared" si="4"/>
        <v>0</v>
      </c>
      <c r="J29" s="105">
        <f t="shared" si="4"/>
        <v>6600</v>
      </c>
      <c r="K29" s="90">
        <f t="shared" si="4"/>
        <v>0</v>
      </c>
      <c r="L29" s="105">
        <f t="shared" si="4"/>
        <v>6600</v>
      </c>
      <c r="M29" s="105">
        <f t="shared" si="4"/>
        <v>0</v>
      </c>
      <c r="N29" s="116">
        <f t="shared" si="4"/>
        <v>26990</v>
      </c>
      <c r="O29" s="117">
        <f t="shared" si="4"/>
        <v>-58.44999999999982</v>
      </c>
      <c r="P29" s="89" t="s">
        <v>50</v>
      </c>
      <c r="Q29" s="105">
        <f t="shared" si="4"/>
        <v>1440</v>
      </c>
      <c r="R29" s="90">
        <f t="shared" si="4"/>
        <v>0</v>
      </c>
      <c r="S29" s="105">
        <f t="shared" si="4"/>
        <v>3160</v>
      </c>
      <c r="T29" s="90">
        <f t="shared" si="4"/>
        <v>0</v>
      </c>
      <c r="U29" s="105">
        <f t="shared" si="4"/>
        <v>3160</v>
      </c>
      <c r="V29" s="90">
        <f t="shared" si="4"/>
        <v>0</v>
      </c>
      <c r="W29" s="105">
        <f t="shared" si="4"/>
        <v>4020</v>
      </c>
      <c r="X29" s="90">
        <f t="shared" si="4"/>
        <v>0</v>
      </c>
      <c r="Y29" s="105">
        <f t="shared" si="4"/>
        <v>4880</v>
      </c>
      <c r="Z29" s="90">
        <f t="shared" si="4"/>
        <v>0</v>
      </c>
      <c r="AA29" s="105">
        <f t="shared" si="4"/>
        <v>4880</v>
      </c>
      <c r="AB29" s="106">
        <f t="shared" si="4"/>
        <v>0</v>
      </c>
      <c r="AC29" s="107">
        <f t="shared" si="4"/>
        <v>48530</v>
      </c>
      <c r="AD29" s="108">
        <f t="shared" si="4"/>
        <v>-58.44999999999982</v>
      </c>
    </row>
    <row r="30" spans="1:30" ht="15" thickTop="1">
      <c r="A30" s="91" t="s">
        <v>48</v>
      </c>
      <c r="B30" s="109">
        <v>3000</v>
      </c>
      <c r="C30" s="92">
        <v>3250</v>
      </c>
      <c r="D30" s="109">
        <f>B31</f>
        <v>4730</v>
      </c>
      <c r="E30" s="92">
        <f aca="true" t="shared" si="5" ref="E30:M30">C31</f>
        <v>3191.55</v>
      </c>
      <c r="F30" s="109">
        <f t="shared" si="5"/>
        <v>7890</v>
      </c>
      <c r="G30" s="92">
        <f t="shared" si="5"/>
        <v>3191.55</v>
      </c>
      <c r="H30" s="109">
        <f t="shared" si="5"/>
        <v>11910</v>
      </c>
      <c r="I30" s="92">
        <f t="shared" si="5"/>
        <v>3191.55</v>
      </c>
      <c r="J30" s="109">
        <f t="shared" si="5"/>
        <v>16790</v>
      </c>
      <c r="K30" s="92">
        <f t="shared" si="5"/>
        <v>3191.55</v>
      </c>
      <c r="L30" s="109">
        <f t="shared" si="5"/>
        <v>23390</v>
      </c>
      <c r="M30" s="109">
        <f t="shared" si="5"/>
        <v>3191.55</v>
      </c>
      <c r="N30" s="118"/>
      <c r="O30" s="109"/>
      <c r="P30" s="91" t="s">
        <v>48</v>
      </c>
      <c r="Q30" s="109">
        <f>L31</f>
        <v>29990</v>
      </c>
      <c r="R30" s="92">
        <f>M31</f>
        <v>3191.55</v>
      </c>
      <c r="S30" s="109">
        <f>Q31</f>
        <v>31430</v>
      </c>
      <c r="T30" s="92">
        <f>R31</f>
        <v>3191.55</v>
      </c>
      <c r="U30" s="109">
        <f aca="true" t="shared" si="6" ref="U30:AB30">S31</f>
        <v>34590</v>
      </c>
      <c r="V30" s="92">
        <f t="shared" si="6"/>
        <v>3191.55</v>
      </c>
      <c r="W30" s="109">
        <f t="shared" si="6"/>
        <v>37750</v>
      </c>
      <c r="X30" s="92">
        <f t="shared" si="6"/>
        <v>3191.55</v>
      </c>
      <c r="Y30" s="109">
        <f t="shared" si="6"/>
        <v>41770</v>
      </c>
      <c r="Z30" s="92">
        <f t="shared" si="6"/>
        <v>3191.55</v>
      </c>
      <c r="AA30" s="109">
        <f t="shared" si="6"/>
        <v>46650</v>
      </c>
      <c r="AB30" s="110">
        <f t="shared" si="6"/>
        <v>3191.55</v>
      </c>
      <c r="AC30" s="111"/>
      <c r="AD30" s="105"/>
    </row>
    <row r="31" spans="1:30" ht="15" thickBot="1">
      <c r="A31" s="83" t="s">
        <v>49</v>
      </c>
      <c r="B31" s="94">
        <f>SUM(B29:B30)</f>
        <v>4730</v>
      </c>
      <c r="C31" s="88">
        <f>SUM(C29:C30)</f>
        <v>3191.55</v>
      </c>
      <c r="D31" s="94">
        <f aca="true" t="shared" si="7" ref="D31:M31">SUM(D29:D30)</f>
        <v>7890</v>
      </c>
      <c r="E31" s="88">
        <f t="shared" si="7"/>
        <v>3191.55</v>
      </c>
      <c r="F31" s="94">
        <f t="shared" si="7"/>
        <v>11910</v>
      </c>
      <c r="G31" s="88">
        <f t="shared" si="7"/>
        <v>3191.55</v>
      </c>
      <c r="H31" s="94">
        <f t="shared" si="7"/>
        <v>16790</v>
      </c>
      <c r="I31" s="88">
        <f t="shared" si="7"/>
        <v>3191.55</v>
      </c>
      <c r="J31" s="94">
        <f t="shared" si="7"/>
        <v>23390</v>
      </c>
      <c r="K31" s="88">
        <f t="shared" si="7"/>
        <v>3191.55</v>
      </c>
      <c r="L31" s="94">
        <f t="shared" si="7"/>
        <v>29990</v>
      </c>
      <c r="M31" s="88">
        <f t="shared" si="7"/>
        <v>3191.55</v>
      </c>
      <c r="N31" s="112"/>
      <c r="O31" s="113"/>
      <c r="P31" s="83" t="s">
        <v>49</v>
      </c>
      <c r="Q31" s="94">
        <f aca="true" t="shared" si="8" ref="Q31:AB31">SUM(Q29:Q30)</f>
        <v>31430</v>
      </c>
      <c r="R31" s="88">
        <f t="shared" si="8"/>
        <v>3191.55</v>
      </c>
      <c r="S31" s="94">
        <f t="shared" si="8"/>
        <v>34590</v>
      </c>
      <c r="T31" s="88">
        <f t="shared" si="8"/>
        <v>3191.55</v>
      </c>
      <c r="U31" s="94">
        <f t="shared" si="8"/>
        <v>37750</v>
      </c>
      <c r="V31" s="88">
        <f t="shared" si="8"/>
        <v>3191.55</v>
      </c>
      <c r="W31" s="94">
        <f t="shared" si="8"/>
        <v>41770</v>
      </c>
      <c r="X31" s="88">
        <f t="shared" si="8"/>
        <v>3191.55</v>
      </c>
      <c r="Y31" s="94">
        <f t="shared" si="8"/>
        <v>46650</v>
      </c>
      <c r="Z31" s="88">
        <f t="shared" si="8"/>
        <v>3191.55</v>
      </c>
      <c r="AA31" s="94">
        <f t="shared" si="8"/>
        <v>51530</v>
      </c>
      <c r="AB31" s="88">
        <f t="shared" si="8"/>
        <v>3191.55</v>
      </c>
      <c r="AC31" s="112"/>
      <c r="AD31" s="113"/>
    </row>
    <row r="32" spans="1:30" ht="15" thickTop="1">
      <c r="A32" s="22"/>
      <c r="B32" s="80"/>
      <c r="C32" s="80"/>
      <c r="D32" s="80"/>
      <c r="E32" s="80"/>
      <c r="F32" s="80"/>
      <c r="G32" s="80"/>
      <c r="H32" s="80"/>
      <c r="I32" s="80"/>
      <c r="J32" s="80"/>
      <c r="K32" s="80"/>
      <c r="L32" s="80"/>
      <c r="M32" s="80"/>
      <c r="N32" s="80"/>
      <c r="O32" s="80"/>
      <c r="P32" s="22"/>
      <c r="Q32" s="80"/>
      <c r="R32" s="80"/>
      <c r="S32" s="80"/>
      <c r="T32" s="80"/>
      <c r="U32" s="80"/>
      <c r="V32" s="80"/>
      <c r="W32" s="80"/>
      <c r="X32" s="80"/>
      <c r="Y32" s="80"/>
      <c r="Z32" s="80"/>
      <c r="AA32" s="80"/>
      <c r="AB32" s="80"/>
      <c r="AC32" s="80"/>
      <c r="AD32" s="80"/>
    </row>
    <row r="33" spans="1:30" ht="13.5">
      <c r="A33" s="22"/>
      <c r="B33" s="80"/>
      <c r="C33" s="80"/>
      <c r="D33" s="80"/>
      <c r="E33" s="80"/>
      <c r="F33" s="80"/>
      <c r="G33" s="80"/>
      <c r="H33" s="80"/>
      <c r="I33" s="80"/>
      <c r="J33" s="80"/>
      <c r="K33" s="80"/>
      <c r="L33" s="80"/>
      <c r="M33" s="80"/>
      <c r="N33" s="80"/>
      <c r="O33" s="80"/>
      <c r="P33" s="22"/>
      <c r="Q33" s="80"/>
      <c r="R33" s="80"/>
      <c r="S33" s="80"/>
      <c r="T33" s="80"/>
      <c r="U33" s="80"/>
      <c r="V33" s="80"/>
      <c r="W33" s="80"/>
      <c r="X33" s="80"/>
      <c r="Y33" s="80"/>
      <c r="Z33" s="80"/>
      <c r="AA33" s="80"/>
      <c r="AB33" s="80"/>
      <c r="AC33" s="80"/>
      <c r="AD33" s="80"/>
    </row>
    <row r="34" spans="1:30" ht="13.5">
      <c r="A34" s="22"/>
      <c r="B34" s="80"/>
      <c r="C34" s="80"/>
      <c r="D34" s="80"/>
      <c r="E34" s="80"/>
      <c r="F34" s="80"/>
      <c r="G34" s="80"/>
      <c r="H34" s="80"/>
      <c r="I34" s="80"/>
      <c r="J34" s="80"/>
      <c r="K34" s="80"/>
      <c r="L34" s="80"/>
      <c r="M34" s="80"/>
      <c r="N34" s="80"/>
      <c r="O34" s="80"/>
      <c r="P34" s="22"/>
      <c r="Q34" s="80"/>
      <c r="R34" s="80"/>
      <c r="S34" s="80"/>
      <c r="T34" s="80"/>
      <c r="U34" s="80"/>
      <c r="V34" s="80"/>
      <c r="W34" s="80"/>
      <c r="X34" s="80"/>
      <c r="Y34" s="80"/>
      <c r="Z34" s="80"/>
      <c r="AA34" s="80"/>
      <c r="AB34" s="80"/>
      <c r="AC34" s="80"/>
      <c r="AD34" s="80"/>
    </row>
    <row r="35" spans="1:30" ht="13.5">
      <c r="A35" s="22"/>
      <c r="B35" s="80"/>
      <c r="C35" s="80"/>
      <c r="D35" s="80"/>
      <c r="E35" s="80"/>
      <c r="F35" s="80"/>
      <c r="G35" s="80"/>
      <c r="H35" s="80"/>
      <c r="I35" s="80"/>
      <c r="J35" s="80"/>
      <c r="K35" s="80"/>
      <c r="L35" s="80"/>
      <c r="M35" s="80"/>
      <c r="N35" s="80"/>
      <c r="O35" s="80"/>
      <c r="P35" s="22"/>
      <c r="Q35" s="80"/>
      <c r="R35" s="80"/>
      <c r="S35" s="80"/>
      <c r="T35" s="80"/>
      <c r="U35" s="80"/>
      <c r="V35" s="80"/>
      <c r="W35" s="80"/>
      <c r="X35" s="80"/>
      <c r="Y35" s="80"/>
      <c r="Z35" s="80"/>
      <c r="AA35" s="80"/>
      <c r="AB35" s="80"/>
      <c r="AC35" s="80"/>
      <c r="AD35" s="80"/>
    </row>
    <row r="36" spans="1:30" ht="13.5">
      <c r="A36" s="22"/>
      <c r="B36" s="80"/>
      <c r="C36" s="80"/>
      <c r="D36" s="80"/>
      <c r="E36" s="80"/>
      <c r="F36" s="80"/>
      <c r="G36" s="80"/>
      <c r="H36" s="80"/>
      <c r="I36" s="80"/>
      <c r="J36" s="80"/>
      <c r="K36" s="80"/>
      <c r="L36" s="80"/>
      <c r="M36" s="80"/>
      <c r="N36" s="80"/>
      <c r="O36" s="80"/>
      <c r="P36" s="22"/>
      <c r="Q36" s="80"/>
      <c r="R36" s="80"/>
      <c r="S36" s="80"/>
      <c r="T36" s="80"/>
      <c r="U36" s="80"/>
      <c r="V36" s="80"/>
      <c r="W36" s="80"/>
      <c r="X36" s="80"/>
      <c r="Y36" s="80"/>
      <c r="Z36" s="80"/>
      <c r="AA36" s="80"/>
      <c r="AB36" s="80"/>
      <c r="AC36" s="80"/>
      <c r="AD36" s="80"/>
    </row>
    <row r="37" spans="1:30" ht="13.5">
      <c r="A37" s="22"/>
      <c r="B37" s="80"/>
      <c r="C37" s="80"/>
      <c r="D37" s="80"/>
      <c r="E37" s="80"/>
      <c r="F37" s="80"/>
      <c r="G37" s="80"/>
      <c r="H37" s="80"/>
      <c r="I37" s="80"/>
      <c r="J37" s="80"/>
      <c r="K37" s="80"/>
      <c r="L37" s="80"/>
      <c r="M37" s="80"/>
      <c r="N37" s="80"/>
      <c r="O37" s="80"/>
      <c r="P37" s="22"/>
      <c r="Q37" s="80"/>
      <c r="R37" s="80"/>
      <c r="S37" s="80"/>
      <c r="T37" s="80"/>
      <c r="U37" s="80"/>
      <c r="V37" s="80"/>
      <c r="W37" s="80"/>
      <c r="X37" s="80"/>
      <c r="Y37" s="80"/>
      <c r="Z37" s="80"/>
      <c r="AA37" s="80"/>
      <c r="AB37" s="80"/>
      <c r="AC37" s="80"/>
      <c r="AD37" s="80"/>
    </row>
    <row r="38" spans="1:30" ht="13.5">
      <c r="A38" s="22"/>
      <c r="B38" s="80"/>
      <c r="C38" s="80"/>
      <c r="D38" s="80"/>
      <c r="E38" s="80"/>
      <c r="F38" s="80"/>
      <c r="G38" s="80"/>
      <c r="H38" s="80"/>
      <c r="I38" s="80"/>
      <c r="J38" s="80"/>
      <c r="K38" s="80"/>
      <c r="L38" s="80"/>
      <c r="M38" s="80"/>
      <c r="N38" s="80"/>
      <c r="O38" s="80"/>
      <c r="P38" s="22"/>
      <c r="Q38" s="80"/>
      <c r="R38" s="80"/>
      <c r="S38" s="80"/>
      <c r="T38" s="80"/>
      <c r="U38" s="80"/>
      <c r="V38" s="80"/>
      <c r="W38" s="80"/>
      <c r="X38" s="80"/>
      <c r="Y38" s="80"/>
      <c r="Z38" s="80"/>
      <c r="AA38" s="80"/>
      <c r="AB38" s="80"/>
      <c r="AC38" s="80"/>
      <c r="AD38" s="80"/>
    </row>
    <row r="39" spans="1:30" ht="13.5">
      <c r="A39" s="23"/>
      <c r="B39" s="81"/>
      <c r="C39" s="81"/>
      <c r="D39" s="81"/>
      <c r="E39" s="81"/>
      <c r="F39" s="81"/>
      <c r="G39" s="81"/>
      <c r="H39" s="81"/>
      <c r="I39" s="81"/>
      <c r="J39" s="81"/>
      <c r="K39" s="81"/>
      <c r="L39" s="81"/>
      <c r="M39" s="81"/>
      <c r="N39" s="81"/>
      <c r="O39" s="81"/>
      <c r="P39" s="23"/>
      <c r="Q39" s="81"/>
      <c r="R39" s="81"/>
      <c r="S39" s="81"/>
      <c r="T39" s="81"/>
      <c r="U39" s="81"/>
      <c r="V39" s="81"/>
      <c r="W39" s="81"/>
      <c r="X39" s="81"/>
      <c r="Y39" s="81"/>
      <c r="Z39" s="81"/>
      <c r="AA39" s="81"/>
      <c r="AB39" s="81"/>
      <c r="AC39" s="81"/>
      <c r="AD39" s="81"/>
    </row>
    <row r="40" spans="1:30" ht="13.5">
      <c r="A40" s="23"/>
      <c r="B40" s="81"/>
      <c r="C40" s="81"/>
      <c r="D40" s="81"/>
      <c r="E40" s="81"/>
      <c r="F40" s="81"/>
      <c r="G40" s="81"/>
      <c r="H40" s="81"/>
      <c r="I40" s="81"/>
      <c r="J40" s="81"/>
      <c r="K40" s="81"/>
      <c r="L40" s="81"/>
      <c r="M40" s="81"/>
      <c r="N40" s="81"/>
      <c r="O40" s="81"/>
      <c r="P40" s="23"/>
      <c r="Q40" s="81"/>
      <c r="R40" s="81"/>
      <c r="S40" s="81"/>
      <c r="T40" s="81"/>
      <c r="U40" s="81"/>
      <c r="V40" s="81"/>
      <c r="W40" s="81"/>
      <c r="X40" s="81"/>
      <c r="Y40" s="81"/>
      <c r="Z40" s="81"/>
      <c r="AA40" s="81"/>
      <c r="AB40" s="81"/>
      <c r="AC40" s="81"/>
      <c r="AD40" s="81"/>
    </row>
  </sheetData>
  <sheetProtection sheet="1" objects="1" scenarios="1"/>
  <mergeCells count="25">
    <mergeCell ref="S4:T4"/>
    <mergeCell ref="U4:V4"/>
    <mergeCell ref="A4:A5"/>
    <mergeCell ref="B4:C4"/>
    <mergeCell ref="D4:E4"/>
    <mergeCell ref="H4:I4"/>
    <mergeCell ref="J4:K4"/>
    <mergeCell ref="W4:X4"/>
    <mergeCell ref="Y4:Z4"/>
    <mergeCell ref="AA4:AB4"/>
    <mergeCell ref="A28:AD28"/>
    <mergeCell ref="L4:M4"/>
    <mergeCell ref="N4:O4"/>
    <mergeCell ref="P4:P5"/>
    <mergeCell ref="Q4:R4"/>
    <mergeCell ref="AC4:AD4"/>
    <mergeCell ref="F4:G4"/>
    <mergeCell ref="A1:G1"/>
    <mergeCell ref="H1:O1"/>
    <mergeCell ref="P1:V1"/>
    <mergeCell ref="W1:AD1"/>
    <mergeCell ref="A2:F2"/>
    <mergeCell ref="H2:O2"/>
    <mergeCell ref="S2:U2"/>
    <mergeCell ref="W2:Y2"/>
  </mergeCells>
  <printOptions/>
  <pageMargins left="0.7" right="0.7" top="0.75" bottom="0.75" header="0.3" footer="0.3"/>
  <pageSetup fitToWidth="0" orientation="landscape" paperSize="9" scale="82"/>
  <headerFooter alignWithMargins="0">
    <oddFooter>&amp;L&amp;9©catalystforgrowth.com.au 2012&amp;R&amp;9www.catalystforgrowth.com.au</oddFooter>
  </headerFooter>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J38"/>
  <sheetViews>
    <sheetView workbookViewId="0" topLeftCell="A12">
      <selection activeCell="P37" sqref="P37"/>
    </sheetView>
  </sheetViews>
  <sheetFormatPr defaultColWidth="8.8515625" defaultRowHeight="15"/>
  <cols>
    <col min="1" max="1" width="24.28125" style="0" customWidth="1"/>
    <col min="2" max="2" width="5.421875" style="0" customWidth="1"/>
    <col min="3" max="3" width="12.00390625" style="0" customWidth="1"/>
    <col min="4" max="4" width="6.7109375" style="0" customWidth="1"/>
    <col min="5" max="5" width="10.00390625" style="119" customWidth="1"/>
    <col min="6" max="6" width="6.7109375" style="0" customWidth="1"/>
    <col min="7" max="7" width="9.421875" style="0" bestFit="1" customWidth="1"/>
    <col min="8" max="8" width="6.7109375" style="0" customWidth="1"/>
    <col min="9" max="9" width="10.421875" style="0" customWidth="1"/>
  </cols>
  <sheetData>
    <row r="1" spans="1:9" ht="19.5">
      <c r="A1" s="376" t="str">
        <f>'Cashbook Example'!A1</f>
        <v>Your Money Pty Ltd </v>
      </c>
      <c r="B1" s="376"/>
      <c r="C1" s="376"/>
      <c r="D1" s="376"/>
      <c r="E1" s="376"/>
      <c r="F1" s="376"/>
      <c r="G1" s="376"/>
      <c r="H1" s="376"/>
      <c r="I1" s="376"/>
    </row>
    <row r="2" spans="1:9" ht="18">
      <c r="A2" s="134" t="s">
        <v>65</v>
      </c>
      <c r="B2" s="134"/>
      <c r="C2" s="134"/>
      <c r="D2" s="377">
        <f>'Cashbook Example'!D1</f>
        <v>40725</v>
      </c>
      <c r="E2" s="377"/>
      <c r="F2" s="134" t="s">
        <v>64</v>
      </c>
      <c r="G2" s="134" t="str">
        <f>June!D1</f>
        <v>June 201_</v>
      </c>
      <c r="H2" s="134"/>
      <c r="I2" s="134"/>
    </row>
    <row r="3" spans="1:8" ht="18">
      <c r="A3" s="378"/>
      <c r="B3" s="378"/>
      <c r="C3" s="378"/>
      <c r="D3" s="134"/>
      <c r="E3" s="379"/>
      <c r="F3" s="379"/>
      <c r="G3" s="379"/>
      <c r="H3" s="135"/>
    </row>
    <row r="4" spans="1:8" ht="33.75" customHeight="1">
      <c r="A4" s="133"/>
      <c r="B4" s="135"/>
      <c r="C4" s="134"/>
      <c r="D4" s="134"/>
      <c r="E4" s="134"/>
      <c r="F4" s="135"/>
      <c r="G4" s="135"/>
      <c r="H4" s="135"/>
    </row>
    <row r="5" spans="3:9" ht="15" customHeight="1">
      <c r="C5" s="380" t="s">
        <v>42</v>
      </c>
      <c r="D5" s="381"/>
      <c r="E5" s="382"/>
      <c r="G5" s="383" t="s">
        <v>43</v>
      </c>
      <c r="H5" s="383"/>
      <c r="I5" s="383"/>
    </row>
    <row r="6" spans="5:9" ht="13.5">
      <c r="E6" s="120" t="s">
        <v>69</v>
      </c>
      <c r="I6" s="120" t="s">
        <v>69</v>
      </c>
    </row>
    <row r="7" spans="1:9" ht="13.5">
      <c r="A7" s="69" t="s">
        <v>47</v>
      </c>
      <c r="C7" s="79">
        <f>'Cashflow Example'!AC6</f>
        <v>109500</v>
      </c>
      <c r="G7" s="79">
        <f>'Cashflow Example'!AD6</f>
        <v>7255</v>
      </c>
      <c r="I7" s="119"/>
    </row>
    <row r="8" spans="7:9" ht="13.5">
      <c r="G8" s="78"/>
      <c r="I8" s="119"/>
    </row>
    <row r="9" spans="1:9" ht="13.5">
      <c r="A9" t="s">
        <v>66</v>
      </c>
      <c r="C9" s="78">
        <f>'Cashflow Example'!AC10</f>
        <v>15330</v>
      </c>
      <c r="E9" s="119">
        <f>SUM(C9/C7)</f>
        <v>0.14</v>
      </c>
      <c r="G9" s="78">
        <f>'Cashflow Example'!AD10</f>
        <v>1080</v>
      </c>
      <c r="I9" s="119">
        <f>SUM(G9/G7)</f>
        <v>0.14886285320468642</v>
      </c>
    </row>
    <row r="10" spans="7:9" ht="13.5">
      <c r="G10" s="78"/>
      <c r="I10" s="119"/>
    </row>
    <row r="11" spans="1:9" ht="13.5">
      <c r="A11" s="69" t="s">
        <v>67</v>
      </c>
      <c r="C11" s="2">
        <f>SUM(C7-C9)</f>
        <v>94170</v>
      </c>
      <c r="E11" s="121">
        <f>SUM(C11/C7)</f>
        <v>0.86</v>
      </c>
      <c r="G11" s="79">
        <f>SUM(G7-G9)</f>
        <v>6175</v>
      </c>
      <c r="I11" s="121">
        <f>SUM(G11/G7)</f>
        <v>0.8511371467953136</v>
      </c>
    </row>
    <row r="12" spans="7:9" ht="13.5">
      <c r="G12" s="78"/>
      <c r="I12" s="119"/>
    </row>
    <row r="13" spans="1:9" ht="13.5">
      <c r="A13" s="70" t="s">
        <v>44</v>
      </c>
      <c r="G13" s="78"/>
      <c r="I13" s="119"/>
    </row>
    <row r="14" spans="1:9" ht="13.5">
      <c r="A14" s="277" t="str">
        <f>'Cashflow Example'!A11</f>
        <v>Advertising</v>
      </c>
      <c r="C14" s="78">
        <f>'Cashflow Example'!AC11</f>
        <v>4600</v>
      </c>
      <c r="E14" s="119">
        <f>SUM(C14/C7)</f>
        <v>0.04200913242009133</v>
      </c>
      <c r="G14" s="78">
        <f>'Cashflow Example'!AD11</f>
        <v>1293</v>
      </c>
      <c r="I14" s="119">
        <f>SUM(G14/G7)</f>
        <v>0.17822191592005512</v>
      </c>
    </row>
    <row r="15" spans="1:9" ht="13.5">
      <c r="A15" s="277" t="str">
        <f>'Cashflow Example'!A12</f>
        <v>Bank Fees</v>
      </c>
      <c r="C15" s="78">
        <f>'Cashflow Example'!AC12</f>
        <v>120</v>
      </c>
      <c r="E15" s="119">
        <f>SUM(C15/C7)</f>
        <v>0.001095890410958904</v>
      </c>
      <c r="G15" s="78">
        <f>'Cashflow Example'!AD12</f>
        <v>10</v>
      </c>
      <c r="I15" s="119">
        <f>SUM(G15/G7)</f>
        <v>0.0013783597518952446</v>
      </c>
    </row>
    <row r="16" spans="1:9" ht="13.5">
      <c r="A16" s="277" t="s">
        <v>157</v>
      </c>
      <c r="C16" s="278">
        <v>250</v>
      </c>
      <c r="E16" s="119">
        <f>SUM(C16/C7)</f>
        <v>0.00228310502283105</v>
      </c>
      <c r="G16" s="78">
        <f>'Cashflow Example'!AD13</f>
        <v>1650</v>
      </c>
      <c r="I16" s="119">
        <f>SUM(G16/G7)</f>
        <v>0.22742935906271536</v>
      </c>
    </row>
    <row r="17" spans="1:9" ht="13.5">
      <c r="A17" s="277" t="str">
        <f>'Cashflow Example'!A14</f>
        <v>Freight / Postage</v>
      </c>
      <c r="C17" s="78">
        <f>'Cashflow Example'!AC14</f>
        <v>240</v>
      </c>
      <c r="E17" s="119">
        <f>SUM(C17/C7)</f>
        <v>0.002191780821917808</v>
      </c>
      <c r="G17" s="78">
        <f>'Cashflow Example'!AD14</f>
        <v>10</v>
      </c>
      <c r="I17" s="119">
        <f>SUM(G17/G7)</f>
        <v>0.0013783597518952446</v>
      </c>
    </row>
    <row r="18" spans="1:9" ht="13.5">
      <c r="A18" s="277" t="str">
        <f>'Cashflow Example'!A15</f>
        <v>Insurance</v>
      </c>
      <c r="C18" s="78">
        <f>'Cashflow Example'!AC15</f>
        <v>1680</v>
      </c>
      <c r="E18" s="119">
        <f>SUM(C18/C7)</f>
        <v>0.015342465753424657</v>
      </c>
      <c r="G18" s="78">
        <f>'Cashflow Example'!AD15</f>
        <v>139</v>
      </c>
      <c r="I18" s="119">
        <f>SUM(G18/G7)</f>
        <v>0.019159200551343902</v>
      </c>
    </row>
    <row r="19" spans="1:9" ht="13.5">
      <c r="A19" s="277" t="str">
        <f>'Cashflow Example'!A16</f>
        <v>Interest 0n Loan</v>
      </c>
      <c r="C19" s="78">
        <f>'Cashflow Example'!AC16</f>
        <v>300</v>
      </c>
      <c r="E19" s="119">
        <f>SUM(C19/C7)</f>
        <v>0.0027397260273972603</v>
      </c>
      <c r="G19" s="78">
        <f>'Cashflow Example'!AD16</f>
        <v>25</v>
      </c>
      <c r="I19" s="119">
        <f>SUM(G19/G7)</f>
        <v>0.0034458993797381117</v>
      </c>
    </row>
    <row r="20" spans="1:9" ht="13.5">
      <c r="A20" s="277" t="str">
        <f>'Cashflow Example'!A18</f>
        <v>Misc Expenses</v>
      </c>
      <c r="C20" s="78">
        <f>'Cashflow Example'!AC18</f>
        <v>600</v>
      </c>
      <c r="E20" s="119">
        <f>SUM(C20/C7)</f>
        <v>0.005479452054794521</v>
      </c>
      <c r="G20" s="78">
        <f>'Cashflow Example'!AD18</f>
        <v>40</v>
      </c>
      <c r="I20" s="119">
        <f>SUM(G27/G7)</f>
        <v>0.010337698139214336</v>
      </c>
    </row>
    <row r="21" spans="1:9" ht="13.5">
      <c r="A21" s="277" t="str">
        <f>'Cashflow Example'!A19</f>
        <v>Motor Vehicle</v>
      </c>
      <c r="C21" s="78">
        <f>'Cashflow Example'!AC19</f>
        <v>1800</v>
      </c>
      <c r="E21" s="119">
        <f>SUM(C21/C7)</f>
        <v>0.01643835616438356</v>
      </c>
      <c r="G21" s="78">
        <f>'Cashflow Example'!AD19</f>
        <v>102</v>
      </c>
      <c r="I21" s="119">
        <f>SUM(G21/G7)</f>
        <v>0.014059269469331495</v>
      </c>
    </row>
    <row r="22" spans="1:9" ht="13.5">
      <c r="A22" s="277" t="str">
        <f>'Cashflow Example'!A20</f>
        <v>Printing / Staionery</v>
      </c>
      <c r="C22" s="78">
        <f>'Cashflow Example'!AC20</f>
        <v>1800</v>
      </c>
      <c r="G22" s="78">
        <f>'Cashflow Example'!AD20</f>
        <v>145</v>
      </c>
      <c r="I22" s="119">
        <f>SUM(G22/G7)</f>
        <v>0.019986216402481046</v>
      </c>
    </row>
    <row r="23" spans="1:9" ht="13.5">
      <c r="A23" s="277" t="str">
        <f>'Cashflow Example'!A21</f>
        <v>Rent/ Electricity</v>
      </c>
      <c r="C23" s="78">
        <f>'Cashflow Example'!AC21</f>
        <v>7800</v>
      </c>
      <c r="E23" s="119">
        <f>SUM(C23/C7)</f>
        <v>0.07123287671232877</v>
      </c>
      <c r="G23" s="78">
        <f>'Cashflow Example'!AD21</f>
        <v>648</v>
      </c>
      <c r="I23" s="119">
        <f>SUM(G23/G7)</f>
        <v>0.08931771192281185</v>
      </c>
    </row>
    <row r="24" spans="1:9" ht="13.5">
      <c r="A24" s="277" t="str">
        <f>'Cashflow Example'!A22</f>
        <v>Super Contribution</v>
      </c>
      <c r="C24" s="78">
        <f>'Cashflow Example'!AC22</f>
        <v>1800</v>
      </c>
      <c r="E24" s="119">
        <f>SUM(C24/C7)</f>
        <v>0.01643835616438356</v>
      </c>
      <c r="G24" s="78">
        <f>'Cashflow Example'!AD22</f>
        <v>146</v>
      </c>
      <c r="I24" s="119">
        <f>SUM(G24/G7)</f>
        <v>0.020124052377670572</v>
      </c>
    </row>
    <row r="25" spans="1:9" ht="13.5">
      <c r="A25" s="277" t="str">
        <f>'Cashflow Example'!A23</f>
        <v>Telephone</v>
      </c>
      <c r="C25" s="78">
        <f>'Cashflow Example'!AC23</f>
        <v>1200</v>
      </c>
      <c r="E25" s="119">
        <f>SUM(C25/C7)</f>
        <v>0.010958904109589041</v>
      </c>
      <c r="G25" s="78">
        <f>'Cashflow Example'!AD23</f>
        <v>98.45</v>
      </c>
      <c r="I25" s="119">
        <f>SUM(G25/G7)</f>
        <v>0.013569951757408685</v>
      </c>
    </row>
    <row r="26" spans="1:9" ht="13.5">
      <c r="A26" s="277" t="str">
        <f>'Cashflow Example'!A24</f>
        <v>Wages</v>
      </c>
      <c r="C26" s="78">
        <f>'Cashflow Example'!AC24</f>
        <v>18000</v>
      </c>
      <c r="E26" s="119">
        <f>SUM(C26/C7)</f>
        <v>0.1643835616438356</v>
      </c>
      <c r="G26" s="78">
        <f>'Cashflow Example'!AD24</f>
        <v>1627</v>
      </c>
      <c r="I26" s="119">
        <f>SUM(G26/G7)</f>
        <v>0.2242591316333563</v>
      </c>
    </row>
    <row r="27" spans="1:9" ht="13.5">
      <c r="A27" s="277" t="str">
        <f>'Cashflow Example'!A25</f>
        <v>Internet &amp; IT</v>
      </c>
      <c r="C27" s="78">
        <f>'Cashflow Example'!AC25</f>
        <v>900</v>
      </c>
      <c r="E27" s="119">
        <f>SUM(C27/C7)</f>
        <v>0.00821917808219178</v>
      </c>
      <c r="G27" s="78">
        <f>'Cashflow Example'!AD25</f>
        <v>75</v>
      </c>
      <c r="I27" s="119">
        <f>SUM(G27/G7)</f>
        <v>0.010337698139214336</v>
      </c>
    </row>
    <row r="28" spans="1:9" ht="13.5">
      <c r="A28" s="37"/>
      <c r="G28" s="78"/>
      <c r="I28" s="119"/>
    </row>
    <row r="29" spans="1:9" ht="13.5">
      <c r="A29" s="66" t="s">
        <v>46</v>
      </c>
      <c r="C29" s="2">
        <f>SUM(C14:C28)</f>
        <v>41090</v>
      </c>
      <c r="E29" s="119">
        <f>SUM(C29/C7)</f>
        <v>0.37525114155251144</v>
      </c>
      <c r="G29" s="79">
        <f>SUM(G14:G28)</f>
        <v>6008.45</v>
      </c>
      <c r="I29" s="119">
        <f>SUM(G29/G7)</f>
        <v>0.8281805651274983</v>
      </c>
    </row>
    <row r="30" spans="7:9" ht="13.5">
      <c r="G30" s="78"/>
      <c r="I30" s="119"/>
    </row>
    <row r="31" spans="1:9" ht="13.5">
      <c r="A31" s="69" t="s">
        <v>68</v>
      </c>
      <c r="C31" s="2">
        <f>SUM(C11-C29)</f>
        <v>53080</v>
      </c>
      <c r="E31" s="121">
        <f>SUM(C31/C7)</f>
        <v>0.4847488584474886</v>
      </c>
      <c r="G31" s="79">
        <f>SUM(G11-G29)</f>
        <v>166.55000000000018</v>
      </c>
      <c r="I31" s="121">
        <f>SUM(G31/G7)</f>
        <v>0.022956581667815324</v>
      </c>
    </row>
    <row r="33" ht="15" thickBot="1"/>
    <row r="34" spans="1:10" ht="30" customHeight="1" thickBot="1" thickTop="1">
      <c r="A34" s="360" t="s">
        <v>150</v>
      </c>
      <c r="B34" s="361"/>
      <c r="C34" s="361"/>
      <c r="D34" s="362"/>
      <c r="E34" s="363"/>
      <c r="F34" s="364"/>
      <c r="G34" s="365" t="s">
        <v>151</v>
      </c>
      <c r="H34" s="365"/>
      <c r="I34" s="366" t="s">
        <v>152</v>
      </c>
      <c r="J34" s="367"/>
    </row>
    <row r="35" spans="1:10" ht="15" thickTop="1">
      <c r="A35" s="368" t="s">
        <v>153</v>
      </c>
      <c r="B35" s="369"/>
      <c r="C35" s="369"/>
      <c r="D35" s="370">
        <v>0</v>
      </c>
      <c r="E35" s="371"/>
      <c r="F35" s="372"/>
      <c r="G35" s="373">
        <f>D35*0.3</f>
        <v>0</v>
      </c>
      <c r="H35" s="374"/>
      <c r="I35" s="373">
        <f>D35-G35</f>
        <v>0</v>
      </c>
      <c r="J35" s="375"/>
    </row>
    <row r="36" spans="1:10" ht="15" thickBot="1">
      <c r="A36" s="343" t="s">
        <v>154</v>
      </c>
      <c r="B36" s="344"/>
      <c r="C36" s="344"/>
      <c r="D36" s="345">
        <f>'Cashflow Example'!AD13</f>
        <v>1650</v>
      </c>
      <c r="E36" s="346"/>
      <c r="F36" s="347"/>
      <c r="G36" s="348">
        <f>D36*0.15</f>
        <v>247.5</v>
      </c>
      <c r="H36" s="349"/>
      <c r="I36" s="350">
        <f>D36-G36</f>
        <v>1402.5</v>
      </c>
      <c r="J36" s="351"/>
    </row>
    <row r="37" spans="1:10" ht="15.75" thickBot="1" thickTop="1">
      <c r="A37" s="352" t="s">
        <v>155</v>
      </c>
      <c r="B37" s="353"/>
      <c r="C37" s="353"/>
      <c r="D37" s="354"/>
      <c r="E37" s="355"/>
      <c r="F37" s="355"/>
      <c r="G37" s="356">
        <f>G35+G36</f>
        <v>247.5</v>
      </c>
      <c r="H37" s="357"/>
      <c r="I37" s="358"/>
      <c r="J37" s="359"/>
    </row>
    <row r="38" spans="1:10" ht="15.75" thickBot="1" thickTop="1">
      <c r="A38" s="334" t="s">
        <v>156</v>
      </c>
      <c r="B38" s="335"/>
      <c r="C38" s="335"/>
      <c r="D38" s="336"/>
      <c r="E38" s="337"/>
      <c r="F38" s="338"/>
      <c r="G38" s="339"/>
      <c r="H38" s="340"/>
      <c r="I38" s="341">
        <f>I35+I36</f>
        <v>1402.5</v>
      </c>
      <c r="J38" s="342"/>
    </row>
    <row r="39" ht="15" thickTop="1"/>
  </sheetData>
  <sheetProtection sheet="1"/>
  <mergeCells count="26">
    <mergeCell ref="A1:I1"/>
    <mergeCell ref="D2:E2"/>
    <mergeCell ref="A3:C3"/>
    <mergeCell ref="E3:G3"/>
    <mergeCell ref="C5:E5"/>
    <mergeCell ref="G5:I5"/>
    <mergeCell ref="G37:H37"/>
    <mergeCell ref="I37:J37"/>
    <mergeCell ref="A34:C34"/>
    <mergeCell ref="D34:F34"/>
    <mergeCell ref="G34:H34"/>
    <mergeCell ref="I34:J34"/>
    <mergeCell ref="A35:C35"/>
    <mergeCell ref="D35:F35"/>
    <mergeCell ref="G35:H35"/>
    <mergeCell ref="I35:J35"/>
    <mergeCell ref="A38:C38"/>
    <mergeCell ref="D38:F38"/>
    <mergeCell ref="G38:H38"/>
    <mergeCell ref="I38:J38"/>
    <mergeCell ref="A36:C36"/>
    <mergeCell ref="D36:F36"/>
    <mergeCell ref="G36:H36"/>
    <mergeCell ref="I36:J36"/>
    <mergeCell ref="A37:C37"/>
    <mergeCell ref="D37:F37"/>
  </mergeCells>
  <printOptions/>
  <pageMargins left="0.7" right="0.7" top="0.75" bottom="0.75" header="0.3" footer="0.3"/>
  <pageSetup fitToWidth="0" orientation="portrait" paperSize="9" scale="86"/>
  <headerFooter alignWithMargins="0">
    <oddFooter>&amp;L&amp;9©catalystforgrowth.com.au 2012&amp;R&amp;9www.catalystforgrowth.com.au</oddFooter>
  </headerFooter>
</worksheet>
</file>

<file path=xl/worksheets/sheet6.xml><?xml version="1.0" encoding="utf-8"?>
<worksheet xmlns="http://schemas.openxmlformats.org/spreadsheetml/2006/main" xmlns:r="http://schemas.openxmlformats.org/officeDocument/2006/relationships">
  <dimension ref="A1:D8"/>
  <sheetViews>
    <sheetView workbookViewId="0" topLeftCell="A1">
      <selection activeCell="P37" sqref="P37"/>
    </sheetView>
  </sheetViews>
  <sheetFormatPr defaultColWidth="8.8515625" defaultRowHeight="15"/>
  <cols>
    <col min="1" max="1" width="36.7109375" style="0" customWidth="1"/>
    <col min="2" max="2" width="8.421875" style="0" customWidth="1"/>
    <col min="3" max="3" width="19.28125" style="0" customWidth="1"/>
    <col min="4" max="4" width="14.421875" style="76" customWidth="1"/>
  </cols>
  <sheetData>
    <row r="1" ht="15">
      <c r="A1" s="73" t="s">
        <v>130</v>
      </c>
    </row>
    <row r="2" ht="36" customHeight="1"/>
    <row r="3" spans="1:4" ht="13.5">
      <c r="A3" s="127" t="s">
        <v>131</v>
      </c>
      <c r="C3" s="384" t="s">
        <v>135</v>
      </c>
      <c r="D3" s="76">
        <f>1-('P&amp;L Example'!C9/'P&amp;L Example'!C7)</f>
        <v>0.86</v>
      </c>
    </row>
    <row r="4" spans="1:3" ht="13.5">
      <c r="A4" s="68" t="s">
        <v>132</v>
      </c>
      <c r="C4" s="384"/>
    </row>
    <row r="6" spans="1:4" ht="13.5">
      <c r="A6" s="68" t="s">
        <v>134</v>
      </c>
      <c r="C6" s="384" t="s">
        <v>136</v>
      </c>
      <c r="D6" s="76">
        <f>'P&amp;L Example'!G29/D3</f>
        <v>6986.569767441861</v>
      </c>
    </row>
    <row r="7" spans="1:3" ht="13.5">
      <c r="A7" s="127" t="s">
        <v>133</v>
      </c>
      <c r="C7" s="384"/>
    </row>
    <row r="8" ht="13.5">
      <c r="A8" s="128"/>
    </row>
  </sheetData>
  <sheetProtection sheet="1"/>
  <mergeCells count="2">
    <mergeCell ref="C3:C4"/>
    <mergeCell ref="C6:C7"/>
  </mergeCells>
  <printOptions/>
  <pageMargins left="0.7" right="0.7" top="0.75" bottom="0.75" header="0.3" footer="0.3"/>
  <pageSetup fitToWidth="0" orientation="portrait" paperSize="9"/>
  <headerFooter alignWithMargins="0">
    <oddFooter>&amp;L&amp;9©catalystforgrowth.com.au 2012&amp;R&amp;9www.catalystforgrowth.com.au</oddFooter>
  </headerFooter>
</worksheet>
</file>

<file path=xl/worksheets/sheet7.xml><?xml version="1.0" encoding="utf-8"?>
<worksheet xmlns="http://schemas.openxmlformats.org/spreadsheetml/2006/main" xmlns:r="http://schemas.openxmlformats.org/officeDocument/2006/relationships">
  <dimension ref="A1:AL51"/>
  <sheetViews>
    <sheetView workbookViewId="0" topLeftCell="W1">
      <selection activeCell="Y1" sqref="Y1:Y65536"/>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29" width="9.7109375" style="0" customWidth="1"/>
    <col min="30" max="32" width="8.8515625" style="0" customWidth="1"/>
    <col min="33" max="33" width="10.7109375" style="0" customWidth="1"/>
    <col min="34" max="34" width="5.7109375" style="0" customWidth="1"/>
    <col min="35" max="36" width="8.8515625" style="0" customWidth="1"/>
    <col min="37" max="37" width="10.421875" style="0" customWidth="1"/>
    <col min="38" max="38" width="9.7109375" style="0" customWidth="1"/>
  </cols>
  <sheetData>
    <row r="1" spans="1:38" ht="15.75" thickBot="1">
      <c r="A1" s="385" t="s">
        <v>62</v>
      </c>
      <c r="B1" s="386"/>
      <c r="C1" s="148"/>
      <c r="D1" s="387" t="s">
        <v>29</v>
      </c>
      <c r="E1" s="388"/>
      <c r="F1" s="288" t="s">
        <v>12</v>
      </c>
      <c r="G1" s="289"/>
      <c r="H1" s="289"/>
      <c r="I1" s="289"/>
      <c r="J1" s="289"/>
      <c r="K1" s="290"/>
      <c r="L1" s="181" t="s">
        <v>11</v>
      </c>
      <c r="M1" s="182"/>
      <c r="N1" s="182"/>
      <c r="O1" s="182"/>
      <c r="P1" s="182"/>
      <c r="Q1" s="182"/>
      <c r="R1" s="182"/>
      <c r="S1" s="182"/>
      <c r="T1" s="144"/>
      <c r="U1" s="181" t="s">
        <v>26</v>
      </c>
      <c r="V1" s="182"/>
      <c r="W1" s="182"/>
      <c r="X1" s="182"/>
      <c r="Y1" s="182"/>
      <c r="Z1" s="182"/>
      <c r="AA1" s="149"/>
      <c r="AB1" s="149"/>
      <c r="AC1" s="137"/>
      <c r="AD1" s="183" t="s">
        <v>83</v>
      </c>
      <c r="AE1" s="147"/>
      <c r="AF1" s="147"/>
      <c r="AG1" s="184"/>
      <c r="AH1" s="140"/>
      <c r="AI1" s="140"/>
      <c r="AJ1" s="140"/>
      <c r="AK1" s="140"/>
      <c r="AL1" s="150"/>
    </row>
    <row r="2" spans="1:38" ht="15.75" customHeight="1" thickBot="1">
      <c r="A2" s="151"/>
      <c r="B2" s="152"/>
      <c r="C2" s="153"/>
      <c r="D2" s="153"/>
      <c r="E2" s="154"/>
      <c r="F2" s="389" t="s">
        <v>0</v>
      </c>
      <c r="G2" s="294" t="s">
        <v>1</v>
      </c>
      <c r="H2" s="297" t="s">
        <v>6</v>
      </c>
      <c r="I2" s="297"/>
      <c r="J2" s="392" t="s">
        <v>9</v>
      </c>
      <c r="K2" s="393"/>
      <c r="L2" s="321" t="s">
        <v>66</v>
      </c>
      <c r="M2" s="321" t="s">
        <v>14</v>
      </c>
      <c r="N2" s="280" t="s">
        <v>15</v>
      </c>
      <c r="O2" s="280" t="s">
        <v>16</v>
      </c>
      <c r="P2" s="282" t="s">
        <v>20</v>
      </c>
      <c r="Q2" s="319" t="s">
        <v>17</v>
      </c>
      <c r="R2" s="282" t="s">
        <v>158</v>
      </c>
      <c r="S2" s="282" t="s">
        <v>159</v>
      </c>
      <c r="T2" s="312" t="s">
        <v>45</v>
      </c>
      <c r="U2" s="314" t="s">
        <v>18</v>
      </c>
      <c r="V2" s="312" t="s">
        <v>19</v>
      </c>
      <c r="W2" s="282" t="s">
        <v>161</v>
      </c>
      <c r="X2" s="282" t="s">
        <v>24</v>
      </c>
      <c r="Y2" s="282" t="s">
        <v>22</v>
      </c>
      <c r="Z2" s="282" t="s">
        <v>23</v>
      </c>
      <c r="AA2" s="394"/>
      <c r="AB2" s="302" t="s">
        <v>25</v>
      </c>
      <c r="AC2" s="303"/>
      <c r="AD2" s="147"/>
      <c r="AE2" s="147"/>
      <c r="AF2" s="147"/>
      <c r="AG2" s="184"/>
      <c r="AH2" s="140"/>
      <c r="AI2" s="140"/>
      <c r="AJ2" s="140"/>
      <c r="AK2" s="140"/>
      <c r="AL2" s="150"/>
    </row>
    <row r="3" spans="1:38" ht="24" customHeight="1" thickBot="1">
      <c r="A3" s="288" t="s">
        <v>13</v>
      </c>
      <c r="B3" s="306"/>
      <c r="C3" s="306"/>
      <c r="D3" s="306"/>
      <c r="E3" s="307"/>
      <c r="F3" s="390"/>
      <c r="G3" s="295"/>
      <c r="H3" s="308" t="s">
        <v>3</v>
      </c>
      <c r="I3" s="395" t="s">
        <v>2</v>
      </c>
      <c r="J3" s="177" t="s">
        <v>7</v>
      </c>
      <c r="K3" s="178" t="s">
        <v>8</v>
      </c>
      <c r="L3" s="322"/>
      <c r="M3" s="322"/>
      <c r="N3" s="281"/>
      <c r="O3" s="281"/>
      <c r="P3" s="283"/>
      <c r="Q3" s="320"/>
      <c r="R3" s="283"/>
      <c r="S3" s="283"/>
      <c r="T3" s="313"/>
      <c r="U3" s="315"/>
      <c r="V3" s="313"/>
      <c r="W3" s="283"/>
      <c r="X3" s="283"/>
      <c r="Y3" s="283"/>
      <c r="Z3" s="283"/>
      <c r="AA3" s="301"/>
      <c r="AB3" s="304"/>
      <c r="AC3" s="305"/>
      <c r="AD3" s="185" t="s">
        <v>92</v>
      </c>
      <c r="AE3" s="147"/>
      <c r="AF3" s="147"/>
      <c r="AG3" s="184"/>
      <c r="AH3" s="140"/>
      <c r="AI3" s="185" t="s">
        <v>85</v>
      </c>
      <c r="AJ3" s="147"/>
      <c r="AK3" s="147"/>
      <c r="AL3" s="150"/>
    </row>
    <row r="4" spans="1:38" ht="15" thickBot="1">
      <c r="A4" s="173" t="s">
        <v>0</v>
      </c>
      <c r="B4" s="174" t="s">
        <v>1</v>
      </c>
      <c r="C4" s="175" t="s">
        <v>3</v>
      </c>
      <c r="D4" s="175" t="s">
        <v>2</v>
      </c>
      <c r="E4" s="176" t="s">
        <v>4</v>
      </c>
      <c r="F4" s="391"/>
      <c r="G4" s="296"/>
      <c r="H4" s="309"/>
      <c r="I4" s="296"/>
      <c r="J4" s="179" t="s">
        <v>2</v>
      </c>
      <c r="K4" s="180" t="s">
        <v>2</v>
      </c>
      <c r="L4" s="270"/>
      <c r="M4" s="271"/>
      <c r="N4" s="271"/>
      <c r="O4" s="271"/>
      <c r="P4" s="271"/>
      <c r="Q4" s="271"/>
      <c r="R4" s="271"/>
      <c r="S4" s="271"/>
      <c r="T4" s="272"/>
      <c r="U4" s="273"/>
      <c r="V4" s="274"/>
      <c r="W4" s="271"/>
      <c r="X4" s="271"/>
      <c r="Y4" s="271"/>
      <c r="Z4" s="271"/>
      <c r="AA4" s="271"/>
      <c r="AB4" s="275"/>
      <c r="AC4" s="276"/>
      <c r="AD4" s="147"/>
      <c r="AE4" s="147"/>
      <c r="AF4" s="147"/>
      <c r="AG4" s="184"/>
      <c r="AH4" s="140"/>
      <c r="AI4" s="147"/>
      <c r="AJ4" s="147"/>
      <c r="AK4" s="147"/>
      <c r="AL4" s="150"/>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s="147" t="s">
        <v>87</v>
      </c>
      <c r="AE5" s="147"/>
      <c r="AF5" s="147"/>
      <c r="AG5" s="184"/>
      <c r="AH5" s="140"/>
      <c r="AI5" s="147" t="s">
        <v>96</v>
      </c>
      <c r="AJ5" s="147"/>
      <c r="AK5" s="147"/>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s="147" t="s">
        <v>84</v>
      </c>
      <c r="AE6" s="147"/>
      <c r="AF6" s="147"/>
      <c r="AG6" s="184"/>
      <c r="AH6" s="140"/>
      <c r="AI6" s="147" t="s">
        <v>97</v>
      </c>
      <c r="AJ6" s="147"/>
      <c r="AK6" s="147"/>
      <c r="AL6" s="150"/>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D7" s="147"/>
      <c r="AE7" s="147"/>
      <c r="AF7" s="147"/>
      <c r="AG7" s="184"/>
      <c r="AH7" s="140"/>
      <c r="AI7" s="147"/>
      <c r="AJ7" s="147"/>
      <c r="AK7" s="147"/>
      <c r="AL7" s="150"/>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s="147" t="s">
        <v>91</v>
      </c>
      <c r="AE8" s="147"/>
      <c r="AF8" s="147"/>
      <c r="AG8" s="184">
        <f>E50</f>
        <v>0</v>
      </c>
      <c r="AH8" s="140"/>
      <c r="AI8" s="147" t="s">
        <v>88</v>
      </c>
      <c r="AJ8" s="147"/>
      <c r="AK8" s="147"/>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D9" s="147"/>
      <c r="AE9" s="147"/>
      <c r="AF9" s="147"/>
      <c r="AG9" s="184"/>
      <c r="AH9" s="140"/>
      <c r="AI9" s="147"/>
      <c r="AJ9" s="147"/>
      <c r="AK9" s="147"/>
      <c r="AL9" s="150"/>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s="147" t="s">
        <v>93</v>
      </c>
      <c r="AE10" s="147"/>
      <c r="AF10" s="147"/>
      <c r="AG10" s="184">
        <f>I50</f>
        <v>0</v>
      </c>
      <c r="AH10" s="140"/>
      <c r="AI10" s="147" t="s">
        <v>89</v>
      </c>
      <c r="AJ10" s="147"/>
      <c r="AK10" s="147"/>
      <c r="AL10" s="150"/>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s="147" t="s">
        <v>94</v>
      </c>
      <c r="AE11" s="147"/>
      <c r="AF11" s="147"/>
      <c r="AG11" s="184"/>
      <c r="AH11" s="140"/>
      <c r="AI11" s="140" t="s">
        <v>90</v>
      </c>
      <c r="AJ11" s="140"/>
      <c r="AK11" s="140"/>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D12" s="147"/>
      <c r="AE12" s="147"/>
      <c r="AF12" s="147"/>
      <c r="AG12" s="184"/>
      <c r="AH12" s="140"/>
      <c r="AI12" s="140" t="s">
        <v>90</v>
      </c>
      <c r="AJ12" s="140"/>
      <c r="AK12" s="140"/>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D13" s="147"/>
      <c r="AE13" s="147"/>
      <c r="AF13" s="147"/>
      <c r="AG13" s="184"/>
      <c r="AH13" s="140"/>
      <c r="AI13" s="140" t="s">
        <v>90</v>
      </c>
      <c r="AJ13" s="140"/>
      <c r="AK13" s="140"/>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D14" s="147"/>
      <c r="AE14" s="147"/>
      <c r="AF14" s="147"/>
      <c r="AG14" s="184"/>
      <c r="AH14" s="140"/>
      <c r="AI14" s="140"/>
      <c r="AJ14" s="140"/>
      <c r="AK14" s="140"/>
      <c r="AL14" s="150"/>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s="147" t="s">
        <v>95</v>
      </c>
      <c r="AE15" s="147"/>
      <c r="AF15" s="147"/>
      <c r="AG15" s="186">
        <f>SUM(AG5+AG8-AG10)</f>
        <v>0</v>
      </c>
      <c r="AH15" s="140"/>
      <c r="AI15" s="147" t="s">
        <v>98</v>
      </c>
      <c r="AJ15" s="147"/>
      <c r="AK15" s="147"/>
      <c r="AL15" s="186">
        <f>SUM(AL5+AL8-AL11-AL12-AL13)</f>
        <v>0</v>
      </c>
    </row>
    <row r="16" spans="1:38"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c r="AD16" s="140"/>
      <c r="AE16" s="140"/>
      <c r="AF16" s="140"/>
      <c r="AG16" s="140"/>
      <c r="AH16" s="140"/>
      <c r="AI16" s="140"/>
      <c r="AJ16" s="140"/>
      <c r="AK16" s="140"/>
      <c r="AL16" s="140"/>
    </row>
    <row r="17" spans="1:38"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c r="AD17" s="140"/>
      <c r="AE17" s="140"/>
      <c r="AF17" s="140"/>
      <c r="AG17" s="140"/>
      <c r="AH17" s="140"/>
      <c r="AI17" s="140"/>
      <c r="AJ17" s="140"/>
      <c r="AK17" s="140"/>
      <c r="AL17" s="140"/>
    </row>
    <row r="18" spans="1:38"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c r="AD18" s="140"/>
      <c r="AE18" s="140"/>
      <c r="AF18" s="140"/>
      <c r="AG18" s="140"/>
      <c r="AH18" s="140"/>
      <c r="AI18" s="140"/>
      <c r="AJ18" s="140"/>
      <c r="AK18" s="140"/>
      <c r="AL18" s="140"/>
    </row>
    <row r="19" spans="1:38"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c r="AD19" s="140"/>
      <c r="AE19" s="140"/>
      <c r="AF19" s="140"/>
      <c r="AG19" s="140"/>
      <c r="AH19" s="140"/>
      <c r="AI19" s="140"/>
      <c r="AJ19" s="140"/>
      <c r="AK19" s="140"/>
      <c r="AL19" s="140"/>
    </row>
    <row r="20" spans="1:38"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c r="AD20" s="140"/>
      <c r="AE20" s="140"/>
      <c r="AF20" s="140"/>
      <c r="AG20" s="140"/>
      <c r="AH20" s="140"/>
      <c r="AI20" s="140"/>
      <c r="AJ20" s="140"/>
      <c r="AK20" s="140"/>
      <c r="AL20" s="140"/>
    </row>
    <row r="21" spans="1:38"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c r="AD21" s="140"/>
      <c r="AE21" s="140"/>
      <c r="AF21" s="140"/>
      <c r="AG21" s="140"/>
      <c r="AH21" s="140"/>
      <c r="AI21" s="140"/>
      <c r="AJ21" s="140"/>
      <c r="AK21" s="140"/>
      <c r="AL21" s="140"/>
    </row>
    <row r="22" spans="1:38"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c r="AD22" s="140"/>
      <c r="AE22" s="140"/>
      <c r="AF22" s="140"/>
      <c r="AG22" s="140"/>
      <c r="AH22" s="140"/>
      <c r="AI22" s="140"/>
      <c r="AJ22" s="140"/>
      <c r="AK22" s="140"/>
      <c r="AL22" s="140"/>
    </row>
    <row r="23" spans="1:38"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c r="AD23" s="140"/>
      <c r="AE23" s="140"/>
      <c r="AF23" s="140"/>
      <c r="AG23" s="140"/>
      <c r="AH23" s="140"/>
      <c r="AI23" s="140"/>
      <c r="AJ23" s="140"/>
      <c r="AK23" s="140"/>
      <c r="AL23" s="140"/>
    </row>
    <row r="24" spans="1:38"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c r="AD24" s="140"/>
      <c r="AE24" s="140"/>
      <c r="AF24" s="140"/>
      <c r="AG24" s="140"/>
      <c r="AH24" s="140"/>
      <c r="AI24" s="140"/>
      <c r="AJ24" s="140"/>
      <c r="AK24" s="140"/>
      <c r="AL24" s="140"/>
    </row>
    <row r="25" spans="1:38"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c r="AD25" s="140"/>
      <c r="AE25" s="140"/>
      <c r="AF25" s="140"/>
      <c r="AG25" s="140"/>
      <c r="AH25" s="140"/>
      <c r="AI25" s="140"/>
      <c r="AJ25" s="140"/>
      <c r="AK25" s="140"/>
      <c r="AL25" s="140"/>
    </row>
    <row r="26" spans="1:38"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c r="AD26" s="140"/>
      <c r="AE26" s="140"/>
      <c r="AF26" s="140"/>
      <c r="AG26" s="140"/>
      <c r="AH26" s="140"/>
      <c r="AI26" s="140"/>
      <c r="AJ26" s="140"/>
      <c r="AK26" s="140"/>
      <c r="AL26" s="140"/>
    </row>
    <row r="27" spans="1:38"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c r="AD27" s="140"/>
      <c r="AE27" s="140"/>
      <c r="AF27" s="140"/>
      <c r="AG27" s="140"/>
      <c r="AH27" s="140"/>
      <c r="AI27" s="140"/>
      <c r="AJ27" s="140"/>
      <c r="AK27" s="140"/>
      <c r="AL27" s="140"/>
    </row>
    <row r="28" spans="1:38"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c r="AD28" s="140"/>
      <c r="AE28" s="140"/>
      <c r="AF28" s="140"/>
      <c r="AG28" s="140"/>
      <c r="AH28" s="140"/>
      <c r="AI28" s="140"/>
      <c r="AJ28" s="140"/>
      <c r="AK28" s="140"/>
      <c r="AL28" s="140"/>
    </row>
    <row r="29" spans="1:38"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c r="AD29" s="140"/>
      <c r="AE29" s="140"/>
      <c r="AF29" s="140"/>
      <c r="AG29" s="140"/>
      <c r="AH29" s="140"/>
      <c r="AI29" s="140"/>
      <c r="AJ29" s="140"/>
      <c r="AK29" s="140"/>
      <c r="AL29" s="140"/>
    </row>
    <row r="30" spans="1:38"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c r="AD30" s="140"/>
      <c r="AE30" s="140"/>
      <c r="AF30" s="140"/>
      <c r="AG30" s="140"/>
      <c r="AH30" s="140"/>
      <c r="AI30" s="140"/>
      <c r="AJ30" s="140"/>
      <c r="AK30" s="140"/>
      <c r="AL30" s="140"/>
    </row>
    <row r="31" spans="1:38"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c r="AD31" s="140"/>
      <c r="AE31" s="140"/>
      <c r="AF31" s="140"/>
      <c r="AG31" s="140"/>
      <c r="AH31" s="140"/>
      <c r="AI31" s="140"/>
      <c r="AJ31" s="140"/>
      <c r="AK31" s="140"/>
      <c r="AL31" s="140"/>
    </row>
    <row r="32" spans="1:38"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c r="AD32" s="140"/>
      <c r="AE32" s="140"/>
      <c r="AF32" s="140"/>
      <c r="AG32" s="140"/>
      <c r="AH32" s="140"/>
      <c r="AI32" s="140"/>
      <c r="AJ32" s="140"/>
      <c r="AK32" s="140"/>
      <c r="AL32" s="140"/>
    </row>
    <row r="33" spans="1:38"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c r="AD33" s="140"/>
      <c r="AE33" s="140"/>
      <c r="AF33" s="140"/>
      <c r="AG33" s="140"/>
      <c r="AH33" s="140"/>
      <c r="AI33" s="140"/>
      <c r="AJ33" s="140"/>
      <c r="AK33" s="140"/>
      <c r="AL33" s="140"/>
    </row>
    <row r="34" spans="1:38"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c r="AD34" s="140"/>
      <c r="AE34" s="140"/>
      <c r="AF34" s="140"/>
      <c r="AG34" s="140"/>
      <c r="AH34" s="140"/>
      <c r="AI34" s="140"/>
      <c r="AJ34" s="140"/>
      <c r="AK34" s="140"/>
      <c r="AL34" s="140"/>
    </row>
    <row r="35" spans="1:38"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c r="AD35" s="140"/>
      <c r="AE35" s="140"/>
      <c r="AF35" s="140"/>
      <c r="AG35" s="140"/>
      <c r="AH35" s="140"/>
      <c r="AI35" s="140"/>
      <c r="AJ35" s="140"/>
      <c r="AK35" s="140"/>
      <c r="AL35" s="140"/>
    </row>
    <row r="36" spans="1:38"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c r="AD36" s="140"/>
      <c r="AE36" s="140"/>
      <c r="AF36" s="140"/>
      <c r="AG36" s="140"/>
      <c r="AH36" s="140"/>
      <c r="AI36" s="140"/>
      <c r="AJ36" s="140"/>
      <c r="AK36" s="140"/>
      <c r="AL36" s="140"/>
    </row>
    <row r="37" spans="1:38"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c r="AD37" s="140"/>
      <c r="AE37" s="140"/>
      <c r="AF37" s="140"/>
      <c r="AG37" s="140"/>
      <c r="AH37" s="140"/>
      <c r="AI37" s="140"/>
      <c r="AJ37" s="140"/>
      <c r="AK37" s="140"/>
      <c r="AL37" s="140"/>
    </row>
    <row r="38" spans="1:38"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c r="AD38" s="140"/>
      <c r="AE38" s="140"/>
      <c r="AF38" s="140"/>
      <c r="AG38" s="140"/>
      <c r="AH38" s="140"/>
      <c r="AI38" s="140"/>
      <c r="AJ38" s="140"/>
      <c r="AK38" s="140"/>
      <c r="AL38" s="140"/>
    </row>
    <row r="39" spans="1:38"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c r="AD39" s="140"/>
      <c r="AE39" s="140"/>
      <c r="AF39" s="140"/>
      <c r="AG39" s="140"/>
      <c r="AH39" s="140"/>
      <c r="AI39" s="140"/>
      <c r="AJ39" s="140"/>
      <c r="AK39" s="140"/>
      <c r="AL39" s="140"/>
    </row>
    <row r="40" spans="1:38"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c r="AD40" s="140"/>
      <c r="AE40" s="140"/>
      <c r="AF40" s="140"/>
      <c r="AG40" s="140"/>
      <c r="AH40" s="140"/>
      <c r="AI40" s="140"/>
      <c r="AJ40" s="140"/>
      <c r="AK40" s="140"/>
      <c r="AL40" s="140"/>
    </row>
    <row r="41" spans="1:38"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c r="AD41" s="140"/>
      <c r="AE41" s="140"/>
      <c r="AF41" s="140"/>
      <c r="AG41" s="140"/>
      <c r="AH41" s="140"/>
      <c r="AI41" s="140"/>
      <c r="AJ41" s="140"/>
      <c r="AK41" s="140"/>
      <c r="AL41" s="140"/>
    </row>
    <row r="42" spans="1:38"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c r="AD42" s="140"/>
      <c r="AE42" s="140"/>
      <c r="AF42" s="140"/>
      <c r="AG42" s="140"/>
      <c r="AH42" s="140"/>
      <c r="AI42" s="140"/>
      <c r="AJ42" s="140"/>
      <c r="AK42" s="140"/>
      <c r="AL42" s="140"/>
    </row>
    <row r="43" spans="1:38"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c r="AD43" s="140"/>
      <c r="AE43" s="140"/>
      <c r="AF43" s="140"/>
      <c r="AG43" s="140"/>
      <c r="AH43" s="140"/>
      <c r="AI43" s="140"/>
      <c r="AJ43" s="140"/>
      <c r="AK43" s="140"/>
      <c r="AL43" s="140"/>
    </row>
    <row r="44" spans="1:38"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c r="AD44" s="140"/>
      <c r="AE44" s="140"/>
      <c r="AF44" s="140"/>
      <c r="AG44" s="140"/>
      <c r="AH44" s="140"/>
      <c r="AI44" s="140"/>
      <c r="AJ44" s="140"/>
      <c r="AK44" s="140"/>
      <c r="AL44" s="140"/>
    </row>
    <row r="45" spans="1:38"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c r="AD45" s="140"/>
      <c r="AE45" s="140"/>
      <c r="AF45" s="140"/>
      <c r="AG45" s="140"/>
      <c r="AH45" s="140"/>
      <c r="AI45" s="140"/>
      <c r="AJ45" s="140"/>
      <c r="AK45" s="140"/>
      <c r="AL45" s="140"/>
    </row>
    <row r="46" spans="1:38"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c r="AD46" s="140"/>
      <c r="AE46" s="140"/>
      <c r="AF46" s="140"/>
      <c r="AG46" s="140"/>
      <c r="AH46" s="140"/>
      <c r="AI46" s="140"/>
      <c r="AJ46" s="140"/>
      <c r="AK46" s="140"/>
      <c r="AL46" s="140"/>
    </row>
    <row r="47" spans="1:38"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c r="AD47" s="140"/>
      <c r="AE47" s="140"/>
      <c r="AF47" s="140"/>
      <c r="AG47" s="140"/>
      <c r="AH47" s="140"/>
      <c r="AI47" s="140"/>
      <c r="AJ47" s="140"/>
      <c r="AK47" s="140"/>
      <c r="AL47" s="140"/>
    </row>
    <row r="48" spans="1:38"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c r="AD48" s="140"/>
      <c r="AE48" s="140"/>
      <c r="AF48" s="140"/>
      <c r="AG48" s="140"/>
      <c r="AH48" s="140"/>
      <c r="AI48" s="140"/>
      <c r="AJ48" s="140"/>
      <c r="AK48" s="140"/>
      <c r="AL48" s="140"/>
    </row>
    <row r="49" spans="1:38"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c r="AD49" s="140"/>
      <c r="AE49" s="140"/>
      <c r="AF49" s="140"/>
      <c r="AG49" s="140"/>
      <c r="AH49" s="140"/>
      <c r="AI49" s="140"/>
      <c r="AJ49" s="140"/>
      <c r="AK49" s="140"/>
      <c r="AL49" s="140"/>
    </row>
    <row r="50" spans="1:38" s="147" customFormat="1" ht="15" thickBot="1">
      <c r="A50" s="316" t="s">
        <v>5</v>
      </c>
      <c r="B50" s="317"/>
      <c r="C50" s="318"/>
      <c r="D50" s="141">
        <f>SUM(D3:D49)</f>
        <v>0</v>
      </c>
      <c r="E50" s="136">
        <f>SUM(E3:E49)</f>
        <v>0</v>
      </c>
      <c r="F50" s="316" t="s">
        <v>10</v>
      </c>
      <c r="G50" s="317"/>
      <c r="H50" s="318"/>
      <c r="I50" s="141">
        <f aca="true" t="shared" si="0" ref="I50:AA50">SUM(I3:I49)</f>
        <v>0</v>
      </c>
      <c r="J50" s="141">
        <f t="shared" si="0"/>
        <v>0</v>
      </c>
      <c r="K50" s="136">
        <f t="shared" si="0"/>
        <v>0</v>
      </c>
      <c r="L50" s="142">
        <f t="shared" si="0"/>
        <v>0</v>
      </c>
      <c r="M50" s="136">
        <f t="shared" si="0"/>
        <v>0</v>
      </c>
      <c r="N50" s="136">
        <f t="shared" si="0"/>
        <v>0</v>
      </c>
      <c r="O50" s="136">
        <f t="shared" si="0"/>
        <v>0</v>
      </c>
      <c r="P50" s="136">
        <f t="shared" si="0"/>
        <v>0</v>
      </c>
      <c r="Q50" s="136">
        <f t="shared" si="0"/>
        <v>0</v>
      </c>
      <c r="R50" s="136">
        <f t="shared" si="0"/>
        <v>0</v>
      </c>
      <c r="S50" s="136">
        <f t="shared" si="0"/>
        <v>0</v>
      </c>
      <c r="T50" s="136">
        <f t="shared" si="0"/>
        <v>0</v>
      </c>
      <c r="U50" s="143">
        <f t="shared" si="0"/>
        <v>0</v>
      </c>
      <c r="V50" s="144">
        <f t="shared" si="0"/>
        <v>0</v>
      </c>
      <c r="W50" s="136">
        <f t="shared" si="0"/>
        <v>0</v>
      </c>
      <c r="X50" s="136">
        <f t="shared" si="0"/>
        <v>0</v>
      </c>
      <c r="Y50" s="136">
        <f t="shared" si="0"/>
        <v>0</v>
      </c>
      <c r="Z50" s="136">
        <f t="shared" si="0"/>
        <v>0</v>
      </c>
      <c r="AA50" s="136">
        <f t="shared" si="0"/>
        <v>0</v>
      </c>
      <c r="AB50" s="138"/>
      <c r="AC50" s="139"/>
      <c r="AD50" s="140"/>
      <c r="AE50" s="140"/>
      <c r="AF50" s="140"/>
      <c r="AG50" s="140"/>
      <c r="AH50" s="140"/>
      <c r="AI50" s="140"/>
      <c r="AJ50" s="140"/>
      <c r="AK50" s="140"/>
      <c r="AL50" s="140"/>
    </row>
    <row r="51" spans="1:38" ht="1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8.xml><?xml version="1.0" encoding="utf-8"?>
<worksheet xmlns="http://schemas.openxmlformats.org/spreadsheetml/2006/main" xmlns:r="http://schemas.openxmlformats.org/officeDocument/2006/relationships">
  <dimension ref="A1:AL50"/>
  <sheetViews>
    <sheetView workbookViewId="0" topLeftCell="A14">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1" width="8.8515625" style="0" customWidth="1"/>
    <col min="32" max="32" width="9.28125" style="0" customWidth="1"/>
    <col min="33" max="33" width="10.7109375" style="0" customWidth="1"/>
    <col min="34" max="34" width="5.7109375" style="0" customWidth="1"/>
    <col min="35" max="36" width="8.8515625" style="0" customWidth="1"/>
    <col min="37" max="38" width="10.421875" style="0" customWidth="1"/>
  </cols>
  <sheetData>
    <row r="1" spans="1:38" ht="15.75" thickBot="1">
      <c r="A1" s="398" t="str">
        <f>July!A1</f>
        <v>Business Name: </v>
      </c>
      <c r="B1" s="399"/>
      <c r="C1" s="8"/>
      <c r="D1" s="400" t="s">
        <v>28</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19.5"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f>Cashflow!E30</f>
        <v>0</v>
      </c>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76"/>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xl/worksheets/sheet9.xml><?xml version="1.0" encoding="utf-8"?>
<worksheet xmlns="http://schemas.openxmlformats.org/spreadsheetml/2006/main" xmlns:r="http://schemas.openxmlformats.org/officeDocument/2006/relationships">
  <dimension ref="A1:AL50"/>
  <sheetViews>
    <sheetView workbookViewId="0" topLeftCell="A2">
      <selection activeCell="P37" sqref="P37"/>
    </sheetView>
  </sheetViews>
  <sheetFormatPr defaultColWidth="8.8515625" defaultRowHeight="15"/>
  <cols>
    <col min="1" max="1" width="10.7109375" style="0" customWidth="1"/>
    <col min="2" max="2" width="32.421875" style="0" customWidth="1"/>
    <col min="3" max="3" width="16.00390625" style="0" customWidth="1"/>
    <col min="4" max="5" width="12.7109375" style="0" customWidth="1"/>
    <col min="6" max="6" width="10.7109375" style="0" customWidth="1"/>
    <col min="7" max="7" width="35.7109375" style="0" customWidth="1"/>
    <col min="8" max="8" width="10.140625" style="0" customWidth="1"/>
    <col min="9" max="9" width="10.7109375" style="0" customWidth="1"/>
    <col min="10" max="11" width="8.8515625" style="0" customWidth="1"/>
    <col min="12" max="29" width="9.7109375" style="0" customWidth="1"/>
    <col min="30" max="32" width="8.8515625" style="0" customWidth="1"/>
    <col min="33" max="33" width="10.421875" style="0" customWidth="1"/>
    <col min="34" max="34" width="5.7109375" style="0" customWidth="1"/>
    <col min="35" max="36" width="8.8515625" style="0" customWidth="1"/>
    <col min="37" max="37" width="10.421875" style="0" customWidth="1"/>
    <col min="38" max="38" width="10.140625" style="0" customWidth="1"/>
  </cols>
  <sheetData>
    <row r="1" spans="1:38" ht="15.75" thickBot="1">
      <c r="A1" s="398" t="str">
        <f>July!A1</f>
        <v>Business Name: </v>
      </c>
      <c r="B1" s="399"/>
      <c r="C1" s="8"/>
      <c r="D1" s="400" t="s">
        <v>27</v>
      </c>
      <c r="E1" s="401"/>
      <c r="F1" s="402" t="s">
        <v>12</v>
      </c>
      <c r="G1" s="403"/>
      <c r="H1" s="403"/>
      <c r="I1" s="403"/>
      <c r="J1" s="403"/>
      <c r="K1" s="404"/>
      <c r="L1" s="18" t="s">
        <v>11</v>
      </c>
      <c r="M1" s="19"/>
      <c r="N1" s="19"/>
      <c r="O1" s="19"/>
      <c r="P1" s="19"/>
      <c r="Q1" s="19"/>
      <c r="R1" s="19"/>
      <c r="S1" s="19"/>
      <c r="T1" s="20"/>
      <c r="U1" s="18" t="s">
        <v>26</v>
      </c>
      <c r="V1" s="19"/>
      <c r="W1" s="19"/>
      <c r="X1" s="19"/>
      <c r="Y1" s="19"/>
      <c r="Z1" s="19"/>
      <c r="AA1" s="19"/>
      <c r="AB1" s="19"/>
      <c r="AC1" s="20"/>
      <c r="AD1" s="73" t="s">
        <v>83</v>
      </c>
      <c r="AG1" s="76"/>
      <c r="AL1" s="76"/>
    </row>
    <row r="2" spans="1:38" ht="15.75" customHeight="1" thickBot="1">
      <c r="A2" s="3"/>
      <c r="B2" s="1"/>
      <c r="C2" s="6"/>
      <c r="D2" s="6"/>
      <c r="E2" s="9"/>
      <c r="F2" s="405" t="s">
        <v>0</v>
      </c>
      <c r="G2" s="408" t="s">
        <v>1</v>
      </c>
      <c r="H2" s="411" t="s">
        <v>6</v>
      </c>
      <c r="I2" s="411"/>
      <c r="J2" s="412" t="s">
        <v>9</v>
      </c>
      <c r="K2" s="413"/>
      <c r="L2" s="312" t="str">
        <f>July!L2</f>
        <v>Cost of Sale</v>
      </c>
      <c r="M2" s="312" t="str">
        <f>July!M2</f>
        <v>Advertising</v>
      </c>
      <c r="N2" s="312" t="str">
        <f>July!N2</f>
        <v>Bank Fees</v>
      </c>
      <c r="O2" s="312" t="str">
        <f>July!O2</f>
        <v>Equipment</v>
      </c>
      <c r="P2" s="396" t="str">
        <f>July!P2</f>
        <v>Freight / Postage</v>
      </c>
      <c r="Q2" s="312" t="str">
        <f>July!Q2</f>
        <v>Insurance</v>
      </c>
      <c r="R2" s="396" t="str">
        <f>July!R2</f>
        <v>Interest 0n Loan</v>
      </c>
      <c r="S2" s="396" t="str">
        <f>July!S2</f>
        <v>Loan Principal Repayments</v>
      </c>
      <c r="T2" s="396" t="str">
        <f>July!T2</f>
        <v>Misc Expenses</v>
      </c>
      <c r="U2" s="396" t="str">
        <f>July!U2</f>
        <v>Motor Vehicle</v>
      </c>
      <c r="V2" s="396" t="str">
        <f>July!V2</f>
        <v>Printing / Staionery</v>
      </c>
      <c r="W2" s="396" t="str">
        <f>July!W2</f>
        <v>Rent/ Electricity</v>
      </c>
      <c r="X2" s="396" t="str">
        <f>July!X2</f>
        <v>Super Contribution</v>
      </c>
      <c r="Y2" s="312" t="str">
        <f>July!Y2</f>
        <v>Telephone</v>
      </c>
      <c r="Z2" s="312" t="str">
        <f>July!Z2</f>
        <v>Wages</v>
      </c>
      <c r="AA2" s="321">
        <f>July!AA2</f>
        <v>0</v>
      </c>
      <c r="AB2" s="302" t="s">
        <v>25</v>
      </c>
      <c r="AC2" s="303"/>
      <c r="AG2" s="76"/>
      <c r="AL2" s="76"/>
    </row>
    <row r="3" spans="1:38" ht="24" customHeight="1" thickBot="1">
      <c r="A3" s="402" t="s">
        <v>13</v>
      </c>
      <c r="B3" s="414"/>
      <c r="C3" s="414"/>
      <c r="D3" s="414"/>
      <c r="E3" s="415"/>
      <c r="F3" s="406"/>
      <c r="G3" s="409"/>
      <c r="H3" s="416" t="s">
        <v>3</v>
      </c>
      <c r="I3" s="418" t="s">
        <v>2</v>
      </c>
      <c r="J3" s="14" t="s">
        <v>7</v>
      </c>
      <c r="K3" s="15" t="s">
        <v>8</v>
      </c>
      <c r="L3" s="313"/>
      <c r="M3" s="313"/>
      <c r="N3" s="313"/>
      <c r="O3" s="313"/>
      <c r="P3" s="397"/>
      <c r="Q3" s="313"/>
      <c r="R3" s="397"/>
      <c r="S3" s="397"/>
      <c r="T3" s="397"/>
      <c r="U3" s="397"/>
      <c r="V3" s="397"/>
      <c r="W3" s="397"/>
      <c r="X3" s="397"/>
      <c r="Y3" s="313"/>
      <c r="Z3" s="313"/>
      <c r="AA3" s="322"/>
      <c r="AB3" s="304"/>
      <c r="AC3" s="305"/>
      <c r="AD3" s="75" t="s">
        <v>92</v>
      </c>
      <c r="AG3" s="76"/>
      <c r="AI3" s="75" t="s">
        <v>85</v>
      </c>
      <c r="AL3" s="76"/>
    </row>
    <row r="4" spans="1:38" ht="15" thickBot="1">
      <c r="A4" s="10" t="s">
        <v>0</v>
      </c>
      <c r="B4" s="11" t="s">
        <v>1</v>
      </c>
      <c r="C4" s="12" t="s">
        <v>3</v>
      </c>
      <c r="D4" s="12" t="s">
        <v>2</v>
      </c>
      <c r="E4" s="13" t="s">
        <v>4</v>
      </c>
      <c r="F4" s="407"/>
      <c r="G4" s="410"/>
      <c r="H4" s="417"/>
      <c r="I4" s="410"/>
      <c r="J4" s="16" t="s">
        <v>2</v>
      </c>
      <c r="K4" s="17" t="s">
        <v>2</v>
      </c>
      <c r="L4" s="270"/>
      <c r="M4" s="271"/>
      <c r="N4" s="271"/>
      <c r="O4" s="271"/>
      <c r="P4" s="271"/>
      <c r="Q4" s="271"/>
      <c r="R4" s="271"/>
      <c r="S4" s="271"/>
      <c r="T4" s="272"/>
      <c r="U4" s="273"/>
      <c r="V4" s="274"/>
      <c r="W4" s="271"/>
      <c r="X4" s="271"/>
      <c r="Y4" s="271"/>
      <c r="Z4" s="271"/>
      <c r="AA4" s="271"/>
      <c r="AB4" s="275"/>
      <c r="AC4" s="276"/>
      <c r="AG4" s="76"/>
      <c r="AL4" s="76"/>
    </row>
    <row r="5" spans="1:38" ht="13.5">
      <c r="A5" s="157"/>
      <c r="B5" s="155"/>
      <c r="C5" s="155"/>
      <c r="D5" s="155"/>
      <c r="E5" s="156"/>
      <c r="F5" s="157"/>
      <c r="G5" s="155"/>
      <c r="H5" s="155"/>
      <c r="I5" s="155"/>
      <c r="J5" s="155"/>
      <c r="K5" s="156"/>
      <c r="L5" s="158"/>
      <c r="M5" s="159"/>
      <c r="N5" s="159"/>
      <c r="O5" s="159"/>
      <c r="P5" s="159"/>
      <c r="Q5" s="159"/>
      <c r="R5" s="159"/>
      <c r="S5" s="159"/>
      <c r="T5" s="160"/>
      <c r="U5" s="158"/>
      <c r="V5" s="161"/>
      <c r="W5" s="159"/>
      <c r="X5" s="159"/>
      <c r="Y5" s="159"/>
      <c r="Z5" s="159"/>
      <c r="AA5" s="159"/>
      <c r="AB5" s="162"/>
      <c r="AC5" s="163"/>
      <c r="AD5" t="s">
        <v>87</v>
      </c>
      <c r="AG5" s="76"/>
      <c r="AI5" t="s">
        <v>96</v>
      </c>
      <c r="AL5" s="150">
        <v>0</v>
      </c>
    </row>
    <row r="6" spans="1:38" ht="13.5">
      <c r="A6" s="158"/>
      <c r="B6" s="159"/>
      <c r="C6" s="159"/>
      <c r="D6" s="159"/>
      <c r="E6" s="160"/>
      <c r="F6" s="158"/>
      <c r="G6" s="159"/>
      <c r="H6" s="159"/>
      <c r="I6" s="159"/>
      <c r="J6" s="159"/>
      <c r="K6" s="160"/>
      <c r="L6" s="158"/>
      <c r="M6" s="159"/>
      <c r="N6" s="159"/>
      <c r="O6" s="159"/>
      <c r="P6" s="159"/>
      <c r="Q6" s="159"/>
      <c r="R6" s="159"/>
      <c r="S6" s="159"/>
      <c r="T6" s="160"/>
      <c r="U6" s="158"/>
      <c r="V6" s="161"/>
      <c r="W6" s="159"/>
      <c r="X6" s="159"/>
      <c r="Y6" s="159"/>
      <c r="Z6" s="159"/>
      <c r="AA6" s="159"/>
      <c r="AB6" s="162"/>
      <c r="AC6" s="163"/>
      <c r="AD6" t="s">
        <v>84</v>
      </c>
      <c r="AG6" s="76"/>
      <c r="AI6" t="s">
        <v>97</v>
      </c>
      <c r="AL6" s="76"/>
    </row>
    <row r="7" spans="1:38" ht="13.5">
      <c r="A7" s="158"/>
      <c r="B7" s="159"/>
      <c r="C7" s="159"/>
      <c r="D7" s="159"/>
      <c r="E7" s="160"/>
      <c r="F7" s="158"/>
      <c r="G7" s="159"/>
      <c r="H7" s="159"/>
      <c r="I7" s="159"/>
      <c r="J7" s="159"/>
      <c r="K7" s="160"/>
      <c r="L7" s="158"/>
      <c r="M7" s="159"/>
      <c r="N7" s="159"/>
      <c r="O7" s="159"/>
      <c r="P7" s="159"/>
      <c r="Q7" s="159"/>
      <c r="R7" s="159"/>
      <c r="S7" s="159"/>
      <c r="T7" s="160"/>
      <c r="U7" s="158"/>
      <c r="V7" s="161"/>
      <c r="W7" s="159"/>
      <c r="X7" s="159"/>
      <c r="Y7" s="159"/>
      <c r="Z7" s="159"/>
      <c r="AA7" s="159"/>
      <c r="AB7" s="162"/>
      <c r="AC7" s="163"/>
      <c r="AG7" s="76"/>
      <c r="AL7" s="76"/>
    </row>
    <row r="8" spans="1:38" ht="13.5">
      <c r="A8" s="158"/>
      <c r="B8" s="159"/>
      <c r="C8" s="159"/>
      <c r="D8" s="159"/>
      <c r="E8" s="160"/>
      <c r="F8" s="158"/>
      <c r="G8" s="159"/>
      <c r="H8" s="159"/>
      <c r="I8" s="159"/>
      <c r="J8" s="159"/>
      <c r="K8" s="160"/>
      <c r="L8" s="158"/>
      <c r="M8" s="159"/>
      <c r="N8" s="159"/>
      <c r="O8" s="159"/>
      <c r="P8" s="159"/>
      <c r="Q8" s="159"/>
      <c r="R8" s="159"/>
      <c r="S8" s="159"/>
      <c r="T8" s="160"/>
      <c r="U8" s="158"/>
      <c r="V8" s="161"/>
      <c r="W8" s="159"/>
      <c r="X8" s="159"/>
      <c r="Y8" s="159"/>
      <c r="Z8" s="159"/>
      <c r="AA8" s="159"/>
      <c r="AB8" s="162"/>
      <c r="AC8" s="163"/>
      <c r="AD8" t="s">
        <v>91</v>
      </c>
      <c r="AG8" s="76">
        <f>E50</f>
        <v>0</v>
      </c>
      <c r="AI8" t="s">
        <v>88</v>
      </c>
      <c r="AL8" s="150">
        <v>0</v>
      </c>
    </row>
    <row r="9" spans="1:38" ht="13.5">
      <c r="A9" s="158"/>
      <c r="B9" s="159"/>
      <c r="C9" s="159"/>
      <c r="D9" s="159"/>
      <c r="E9" s="160"/>
      <c r="F9" s="158"/>
      <c r="G9" s="159"/>
      <c r="H9" s="159"/>
      <c r="I9" s="159"/>
      <c r="J9" s="159"/>
      <c r="K9" s="160"/>
      <c r="L9" s="158"/>
      <c r="M9" s="159"/>
      <c r="N9" s="159"/>
      <c r="O9" s="159"/>
      <c r="P9" s="159"/>
      <c r="Q9" s="159"/>
      <c r="R9" s="159"/>
      <c r="S9" s="159"/>
      <c r="T9" s="160"/>
      <c r="U9" s="158"/>
      <c r="V9" s="161"/>
      <c r="W9" s="159"/>
      <c r="X9" s="159"/>
      <c r="Y9" s="159"/>
      <c r="Z9" s="159"/>
      <c r="AA9" s="159"/>
      <c r="AB9" s="162"/>
      <c r="AC9" s="163"/>
      <c r="AG9" s="76"/>
      <c r="AL9" s="76"/>
    </row>
    <row r="10" spans="1:38" ht="13.5">
      <c r="A10" s="158"/>
      <c r="B10" s="159"/>
      <c r="C10" s="159"/>
      <c r="D10" s="159"/>
      <c r="E10" s="160"/>
      <c r="F10" s="158"/>
      <c r="G10" s="159"/>
      <c r="H10" s="159"/>
      <c r="I10" s="159"/>
      <c r="J10" s="159"/>
      <c r="K10" s="160"/>
      <c r="L10" s="158"/>
      <c r="M10" s="159"/>
      <c r="N10" s="159"/>
      <c r="O10" s="159"/>
      <c r="P10" s="159"/>
      <c r="Q10" s="159"/>
      <c r="R10" s="159"/>
      <c r="S10" s="159"/>
      <c r="T10" s="160"/>
      <c r="U10" s="158"/>
      <c r="V10" s="161"/>
      <c r="W10" s="159"/>
      <c r="X10" s="159"/>
      <c r="Y10" s="159"/>
      <c r="Z10" s="159"/>
      <c r="AA10" s="159"/>
      <c r="AB10" s="162"/>
      <c r="AC10" s="163"/>
      <c r="AD10" t="s">
        <v>93</v>
      </c>
      <c r="AG10" s="76">
        <f>I50</f>
        <v>0</v>
      </c>
      <c r="AI10" t="s">
        <v>89</v>
      </c>
      <c r="AL10" s="76"/>
    </row>
    <row r="11" spans="1:38" ht="13.5">
      <c r="A11" s="158"/>
      <c r="B11" s="159"/>
      <c r="C11" s="159"/>
      <c r="D11" s="159"/>
      <c r="E11" s="160"/>
      <c r="F11" s="158"/>
      <c r="G11" s="159"/>
      <c r="H11" s="159"/>
      <c r="I11" s="159"/>
      <c r="J11" s="159"/>
      <c r="K11" s="160"/>
      <c r="L11" s="158"/>
      <c r="M11" s="159"/>
      <c r="N11" s="159"/>
      <c r="O11" s="159"/>
      <c r="P11" s="159"/>
      <c r="Q11" s="159"/>
      <c r="R11" s="159"/>
      <c r="S11" s="159"/>
      <c r="T11" s="160"/>
      <c r="U11" s="158"/>
      <c r="V11" s="161"/>
      <c r="W11" s="159"/>
      <c r="X11" s="159"/>
      <c r="Y11" s="159"/>
      <c r="Z11" s="159"/>
      <c r="AA11" s="159"/>
      <c r="AB11" s="162"/>
      <c r="AC11" s="163"/>
      <c r="AD11" t="s">
        <v>94</v>
      </c>
      <c r="AG11" s="76"/>
      <c r="AI11" s="140" t="s">
        <v>90</v>
      </c>
      <c r="AL11" s="150">
        <v>0</v>
      </c>
    </row>
    <row r="12" spans="1:38" ht="13.5">
      <c r="A12" s="158"/>
      <c r="B12" s="159"/>
      <c r="C12" s="159"/>
      <c r="D12" s="159"/>
      <c r="E12" s="160"/>
      <c r="F12" s="158"/>
      <c r="G12" s="159"/>
      <c r="H12" s="159"/>
      <c r="I12" s="159"/>
      <c r="J12" s="159"/>
      <c r="K12" s="160"/>
      <c r="L12" s="158"/>
      <c r="M12" s="159"/>
      <c r="N12" s="159"/>
      <c r="O12" s="159"/>
      <c r="P12" s="159"/>
      <c r="Q12" s="159"/>
      <c r="R12" s="159"/>
      <c r="S12" s="159"/>
      <c r="T12" s="160"/>
      <c r="U12" s="158"/>
      <c r="V12" s="161"/>
      <c r="W12" s="159"/>
      <c r="X12" s="159"/>
      <c r="Y12" s="159"/>
      <c r="Z12" s="159"/>
      <c r="AA12" s="159"/>
      <c r="AB12" s="162"/>
      <c r="AC12" s="163"/>
      <c r="AG12" s="76"/>
      <c r="AI12" s="140" t="s">
        <v>90</v>
      </c>
      <c r="AL12" s="150">
        <v>0</v>
      </c>
    </row>
    <row r="13" spans="1:38" ht="13.5">
      <c r="A13" s="158"/>
      <c r="B13" s="159"/>
      <c r="C13" s="159"/>
      <c r="D13" s="159"/>
      <c r="E13" s="160"/>
      <c r="F13" s="158"/>
      <c r="G13" s="159"/>
      <c r="H13" s="159"/>
      <c r="I13" s="159"/>
      <c r="J13" s="159"/>
      <c r="K13" s="160"/>
      <c r="L13" s="158"/>
      <c r="M13" s="159"/>
      <c r="N13" s="159"/>
      <c r="O13" s="159"/>
      <c r="P13" s="159"/>
      <c r="Q13" s="159"/>
      <c r="R13" s="159"/>
      <c r="S13" s="159"/>
      <c r="T13" s="160"/>
      <c r="U13" s="158"/>
      <c r="V13" s="161"/>
      <c r="W13" s="159"/>
      <c r="X13" s="159"/>
      <c r="Y13" s="159"/>
      <c r="Z13" s="159"/>
      <c r="AA13" s="159"/>
      <c r="AB13" s="162"/>
      <c r="AC13" s="163"/>
      <c r="AG13" s="76"/>
      <c r="AI13" s="140" t="s">
        <v>90</v>
      </c>
      <c r="AL13" s="150">
        <v>0</v>
      </c>
    </row>
    <row r="14" spans="1:38" ht="13.5">
      <c r="A14" s="158"/>
      <c r="B14" s="159"/>
      <c r="C14" s="159"/>
      <c r="D14" s="159"/>
      <c r="E14" s="160"/>
      <c r="F14" s="158"/>
      <c r="G14" s="159"/>
      <c r="H14" s="159"/>
      <c r="I14" s="159"/>
      <c r="J14" s="159"/>
      <c r="K14" s="160"/>
      <c r="L14" s="158"/>
      <c r="M14" s="159"/>
      <c r="N14" s="159"/>
      <c r="O14" s="159"/>
      <c r="P14" s="159"/>
      <c r="Q14" s="159"/>
      <c r="R14" s="159"/>
      <c r="S14" s="159"/>
      <c r="T14" s="160"/>
      <c r="U14" s="158"/>
      <c r="V14" s="161"/>
      <c r="W14" s="159"/>
      <c r="X14" s="159"/>
      <c r="Y14" s="159"/>
      <c r="Z14" s="159"/>
      <c r="AA14" s="159"/>
      <c r="AB14" s="162"/>
      <c r="AC14" s="163"/>
      <c r="AG14" s="76"/>
      <c r="AL14" s="76"/>
    </row>
    <row r="15" spans="1:38" ht="13.5">
      <c r="A15" s="158"/>
      <c r="B15" s="159"/>
      <c r="C15" s="159"/>
      <c r="D15" s="159"/>
      <c r="E15" s="160"/>
      <c r="F15" s="158"/>
      <c r="G15" s="159"/>
      <c r="H15" s="159"/>
      <c r="I15" s="159"/>
      <c r="J15" s="159"/>
      <c r="K15" s="160"/>
      <c r="L15" s="158"/>
      <c r="M15" s="159"/>
      <c r="N15" s="159"/>
      <c r="O15" s="159"/>
      <c r="P15" s="159"/>
      <c r="Q15" s="159"/>
      <c r="R15" s="159"/>
      <c r="S15" s="159"/>
      <c r="T15" s="160"/>
      <c r="U15" s="158"/>
      <c r="V15" s="161"/>
      <c r="W15" s="159"/>
      <c r="X15" s="159"/>
      <c r="Y15" s="159"/>
      <c r="Z15" s="159"/>
      <c r="AA15" s="159"/>
      <c r="AB15" s="162"/>
      <c r="AC15" s="163"/>
      <c r="AD15" t="s">
        <v>95</v>
      </c>
      <c r="AG15" s="77">
        <f>SUM(AG5+AG8-AG10)</f>
        <v>0</v>
      </c>
      <c r="AI15" t="s">
        <v>98</v>
      </c>
      <c r="AL15" s="77">
        <f>SUM(AL5+AL8-AL11-AL12-AL13)</f>
        <v>0</v>
      </c>
    </row>
    <row r="16" spans="1:29" ht="13.5">
      <c r="A16" s="158"/>
      <c r="B16" s="159"/>
      <c r="C16" s="159"/>
      <c r="D16" s="159"/>
      <c r="E16" s="160"/>
      <c r="F16" s="158"/>
      <c r="G16" s="159"/>
      <c r="H16" s="159"/>
      <c r="I16" s="159"/>
      <c r="J16" s="159"/>
      <c r="K16" s="160"/>
      <c r="L16" s="158"/>
      <c r="M16" s="159"/>
      <c r="N16" s="159"/>
      <c r="O16" s="159"/>
      <c r="P16" s="159"/>
      <c r="Q16" s="159"/>
      <c r="R16" s="159"/>
      <c r="S16" s="159"/>
      <c r="T16" s="160"/>
      <c r="U16" s="158"/>
      <c r="V16" s="161"/>
      <c r="W16" s="159"/>
      <c r="X16" s="159"/>
      <c r="Y16" s="159"/>
      <c r="Z16" s="159"/>
      <c r="AA16" s="159"/>
      <c r="AB16" s="162"/>
      <c r="AC16" s="163"/>
    </row>
    <row r="17" spans="1:29" ht="13.5">
      <c r="A17" s="158"/>
      <c r="B17" s="159"/>
      <c r="C17" s="159"/>
      <c r="D17" s="159"/>
      <c r="E17" s="160"/>
      <c r="F17" s="158"/>
      <c r="G17" s="159"/>
      <c r="H17" s="159"/>
      <c r="I17" s="159"/>
      <c r="J17" s="159"/>
      <c r="K17" s="160"/>
      <c r="L17" s="158"/>
      <c r="M17" s="159"/>
      <c r="N17" s="159"/>
      <c r="O17" s="159"/>
      <c r="P17" s="159"/>
      <c r="Q17" s="159"/>
      <c r="R17" s="159"/>
      <c r="S17" s="159"/>
      <c r="T17" s="160"/>
      <c r="U17" s="158"/>
      <c r="V17" s="161"/>
      <c r="W17" s="159"/>
      <c r="X17" s="159"/>
      <c r="Y17" s="159"/>
      <c r="Z17" s="159"/>
      <c r="AA17" s="159"/>
      <c r="AB17" s="162"/>
      <c r="AC17" s="163"/>
    </row>
    <row r="18" spans="1:29" ht="13.5">
      <c r="A18" s="158"/>
      <c r="B18" s="159"/>
      <c r="C18" s="159"/>
      <c r="D18" s="159"/>
      <c r="E18" s="160"/>
      <c r="F18" s="158"/>
      <c r="G18" s="159"/>
      <c r="H18" s="159"/>
      <c r="I18" s="159"/>
      <c r="J18" s="159"/>
      <c r="K18" s="160"/>
      <c r="L18" s="158"/>
      <c r="M18" s="159"/>
      <c r="N18" s="159"/>
      <c r="O18" s="159"/>
      <c r="P18" s="159"/>
      <c r="Q18" s="159"/>
      <c r="R18" s="159"/>
      <c r="S18" s="159"/>
      <c r="T18" s="160"/>
      <c r="U18" s="158"/>
      <c r="V18" s="161"/>
      <c r="W18" s="159"/>
      <c r="X18" s="159"/>
      <c r="Y18" s="159"/>
      <c r="Z18" s="159"/>
      <c r="AA18" s="159"/>
      <c r="AB18" s="162"/>
      <c r="AC18" s="163"/>
    </row>
    <row r="19" spans="1:29" ht="13.5">
      <c r="A19" s="158"/>
      <c r="B19" s="159"/>
      <c r="C19" s="159"/>
      <c r="D19" s="159"/>
      <c r="E19" s="160"/>
      <c r="F19" s="158"/>
      <c r="G19" s="159"/>
      <c r="H19" s="159"/>
      <c r="I19" s="159"/>
      <c r="J19" s="159"/>
      <c r="K19" s="160"/>
      <c r="L19" s="158"/>
      <c r="M19" s="159"/>
      <c r="N19" s="159"/>
      <c r="O19" s="159"/>
      <c r="P19" s="159"/>
      <c r="Q19" s="159"/>
      <c r="R19" s="159"/>
      <c r="S19" s="159"/>
      <c r="T19" s="160"/>
      <c r="U19" s="158"/>
      <c r="V19" s="161"/>
      <c r="W19" s="159"/>
      <c r="X19" s="159"/>
      <c r="Y19" s="159"/>
      <c r="Z19" s="159"/>
      <c r="AA19" s="159"/>
      <c r="AB19" s="162"/>
      <c r="AC19" s="163"/>
    </row>
    <row r="20" spans="1:29" ht="13.5">
      <c r="A20" s="158"/>
      <c r="B20" s="159"/>
      <c r="C20" s="159"/>
      <c r="D20" s="159"/>
      <c r="E20" s="160"/>
      <c r="F20" s="158"/>
      <c r="G20" s="159"/>
      <c r="H20" s="159"/>
      <c r="I20" s="159"/>
      <c r="J20" s="159"/>
      <c r="K20" s="160"/>
      <c r="L20" s="158"/>
      <c r="M20" s="159"/>
      <c r="N20" s="159"/>
      <c r="O20" s="159"/>
      <c r="P20" s="159"/>
      <c r="Q20" s="159"/>
      <c r="R20" s="159"/>
      <c r="S20" s="159"/>
      <c r="T20" s="160"/>
      <c r="U20" s="158"/>
      <c r="V20" s="161"/>
      <c r="W20" s="159"/>
      <c r="X20" s="159"/>
      <c r="Y20" s="159"/>
      <c r="Z20" s="159"/>
      <c r="AA20" s="159"/>
      <c r="AB20" s="162"/>
      <c r="AC20" s="163"/>
    </row>
    <row r="21" spans="1:29" ht="13.5">
      <c r="A21" s="158"/>
      <c r="B21" s="159"/>
      <c r="C21" s="159"/>
      <c r="D21" s="159"/>
      <c r="E21" s="160"/>
      <c r="F21" s="158"/>
      <c r="G21" s="159"/>
      <c r="H21" s="159"/>
      <c r="I21" s="159"/>
      <c r="J21" s="159"/>
      <c r="K21" s="160"/>
      <c r="L21" s="158"/>
      <c r="M21" s="159"/>
      <c r="N21" s="159"/>
      <c r="O21" s="159"/>
      <c r="P21" s="159"/>
      <c r="Q21" s="159"/>
      <c r="R21" s="159"/>
      <c r="S21" s="159"/>
      <c r="T21" s="160"/>
      <c r="U21" s="158"/>
      <c r="V21" s="161"/>
      <c r="W21" s="159"/>
      <c r="X21" s="159"/>
      <c r="Y21" s="159"/>
      <c r="Z21" s="159"/>
      <c r="AA21" s="159"/>
      <c r="AB21" s="162"/>
      <c r="AC21" s="163"/>
    </row>
    <row r="22" spans="1:29" ht="13.5">
      <c r="A22" s="158"/>
      <c r="B22" s="159"/>
      <c r="C22" s="159"/>
      <c r="D22" s="159"/>
      <c r="E22" s="160"/>
      <c r="F22" s="158"/>
      <c r="G22" s="159"/>
      <c r="H22" s="159"/>
      <c r="I22" s="159"/>
      <c r="J22" s="159"/>
      <c r="K22" s="160"/>
      <c r="L22" s="158"/>
      <c r="M22" s="159"/>
      <c r="N22" s="159"/>
      <c r="O22" s="159"/>
      <c r="P22" s="159"/>
      <c r="Q22" s="159"/>
      <c r="R22" s="159"/>
      <c r="S22" s="159"/>
      <c r="T22" s="160"/>
      <c r="U22" s="158"/>
      <c r="V22" s="161"/>
      <c r="W22" s="159"/>
      <c r="X22" s="159"/>
      <c r="Y22" s="159"/>
      <c r="Z22" s="159"/>
      <c r="AA22" s="159"/>
      <c r="AB22" s="162"/>
      <c r="AC22" s="163"/>
    </row>
    <row r="23" spans="1:29" ht="13.5">
      <c r="A23" s="158"/>
      <c r="B23" s="159"/>
      <c r="C23" s="159"/>
      <c r="D23" s="159"/>
      <c r="E23" s="160"/>
      <c r="F23" s="158"/>
      <c r="G23" s="159"/>
      <c r="H23" s="159"/>
      <c r="I23" s="159"/>
      <c r="J23" s="159"/>
      <c r="K23" s="160"/>
      <c r="L23" s="158"/>
      <c r="M23" s="159"/>
      <c r="N23" s="159"/>
      <c r="O23" s="159"/>
      <c r="P23" s="159"/>
      <c r="Q23" s="159"/>
      <c r="R23" s="159"/>
      <c r="S23" s="159"/>
      <c r="T23" s="160"/>
      <c r="U23" s="158"/>
      <c r="V23" s="161"/>
      <c r="W23" s="159"/>
      <c r="X23" s="159"/>
      <c r="Y23" s="159"/>
      <c r="Z23" s="159"/>
      <c r="AA23" s="159"/>
      <c r="AB23" s="162"/>
      <c r="AC23" s="163"/>
    </row>
    <row r="24" spans="1:29" ht="13.5">
      <c r="A24" s="158"/>
      <c r="B24" s="159"/>
      <c r="C24" s="159"/>
      <c r="D24" s="159"/>
      <c r="E24" s="160"/>
      <c r="F24" s="158"/>
      <c r="G24" s="159"/>
      <c r="H24" s="159"/>
      <c r="I24" s="159"/>
      <c r="J24" s="159"/>
      <c r="K24" s="160"/>
      <c r="L24" s="158"/>
      <c r="M24" s="159"/>
      <c r="N24" s="159"/>
      <c r="O24" s="159"/>
      <c r="P24" s="159"/>
      <c r="Q24" s="159"/>
      <c r="R24" s="159"/>
      <c r="S24" s="159"/>
      <c r="T24" s="160"/>
      <c r="U24" s="158"/>
      <c r="V24" s="161"/>
      <c r="W24" s="159"/>
      <c r="X24" s="159"/>
      <c r="Y24" s="159"/>
      <c r="Z24" s="159"/>
      <c r="AA24" s="159"/>
      <c r="AB24" s="162"/>
      <c r="AC24" s="163"/>
    </row>
    <row r="25" spans="1:29" ht="13.5">
      <c r="A25" s="158"/>
      <c r="B25" s="159"/>
      <c r="C25" s="159"/>
      <c r="D25" s="159"/>
      <c r="E25" s="160"/>
      <c r="F25" s="158"/>
      <c r="G25" s="159"/>
      <c r="H25" s="159"/>
      <c r="I25" s="159"/>
      <c r="J25" s="159"/>
      <c r="K25" s="160"/>
      <c r="L25" s="158"/>
      <c r="M25" s="159"/>
      <c r="N25" s="159"/>
      <c r="O25" s="159"/>
      <c r="P25" s="159"/>
      <c r="Q25" s="159"/>
      <c r="R25" s="159"/>
      <c r="S25" s="159"/>
      <c r="T25" s="160"/>
      <c r="U25" s="158"/>
      <c r="V25" s="161"/>
      <c r="W25" s="159"/>
      <c r="X25" s="159"/>
      <c r="Y25" s="159"/>
      <c r="Z25" s="159"/>
      <c r="AA25" s="159"/>
      <c r="AB25" s="162"/>
      <c r="AC25" s="163"/>
    </row>
    <row r="26" spans="1:29" ht="13.5">
      <c r="A26" s="158"/>
      <c r="B26" s="159"/>
      <c r="C26" s="159"/>
      <c r="D26" s="159"/>
      <c r="E26" s="160"/>
      <c r="F26" s="158"/>
      <c r="G26" s="159"/>
      <c r="H26" s="159"/>
      <c r="I26" s="159"/>
      <c r="J26" s="159"/>
      <c r="K26" s="160"/>
      <c r="L26" s="158"/>
      <c r="M26" s="159"/>
      <c r="N26" s="159"/>
      <c r="O26" s="159"/>
      <c r="P26" s="159"/>
      <c r="Q26" s="159"/>
      <c r="R26" s="159"/>
      <c r="S26" s="159"/>
      <c r="T26" s="160"/>
      <c r="U26" s="158"/>
      <c r="V26" s="161"/>
      <c r="W26" s="159"/>
      <c r="X26" s="159"/>
      <c r="Y26" s="159"/>
      <c r="Z26" s="159"/>
      <c r="AA26" s="159"/>
      <c r="AB26" s="162"/>
      <c r="AC26" s="163"/>
    </row>
    <row r="27" spans="1:29" ht="13.5">
      <c r="A27" s="158"/>
      <c r="B27" s="159"/>
      <c r="C27" s="159"/>
      <c r="D27" s="159"/>
      <c r="E27" s="160"/>
      <c r="F27" s="158"/>
      <c r="G27" s="159"/>
      <c r="H27" s="159"/>
      <c r="I27" s="159"/>
      <c r="J27" s="159"/>
      <c r="K27" s="160"/>
      <c r="L27" s="158"/>
      <c r="M27" s="159"/>
      <c r="N27" s="159"/>
      <c r="O27" s="159"/>
      <c r="P27" s="159"/>
      <c r="Q27" s="159"/>
      <c r="R27" s="159"/>
      <c r="S27" s="159"/>
      <c r="T27" s="160"/>
      <c r="U27" s="158"/>
      <c r="V27" s="161"/>
      <c r="W27" s="159"/>
      <c r="X27" s="159"/>
      <c r="Y27" s="159"/>
      <c r="Z27" s="159"/>
      <c r="AA27" s="159"/>
      <c r="AB27" s="162"/>
      <c r="AC27" s="163"/>
    </row>
    <row r="28" spans="1:29" ht="13.5">
      <c r="A28" s="158"/>
      <c r="B28" s="159"/>
      <c r="C28" s="159"/>
      <c r="D28" s="159"/>
      <c r="E28" s="160"/>
      <c r="F28" s="158"/>
      <c r="G28" s="159"/>
      <c r="H28" s="159"/>
      <c r="I28" s="159"/>
      <c r="J28" s="159"/>
      <c r="K28" s="160"/>
      <c r="L28" s="158"/>
      <c r="M28" s="159"/>
      <c r="N28" s="159"/>
      <c r="O28" s="159"/>
      <c r="P28" s="159"/>
      <c r="Q28" s="159"/>
      <c r="R28" s="159"/>
      <c r="S28" s="159"/>
      <c r="T28" s="160"/>
      <c r="U28" s="158"/>
      <c r="V28" s="161"/>
      <c r="W28" s="159"/>
      <c r="X28" s="159"/>
      <c r="Y28" s="159"/>
      <c r="Z28" s="159"/>
      <c r="AA28" s="159"/>
      <c r="AB28" s="162"/>
      <c r="AC28" s="163"/>
    </row>
    <row r="29" spans="1:29" ht="13.5">
      <c r="A29" s="158"/>
      <c r="B29" s="159"/>
      <c r="C29" s="159"/>
      <c r="D29" s="159"/>
      <c r="E29" s="160"/>
      <c r="F29" s="158"/>
      <c r="G29" s="159"/>
      <c r="H29" s="159"/>
      <c r="I29" s="159"/>
      <c r="J29" s="159"/>
      <c r="K29" s="160"/>
      <c r="L29" s="158"/>
      <c r="M29" s="159"/>
      <c r="N29" s="159"/>
      <c r="O29" s="159"/>
      <c r="P29" s="159"/>
      <c r="Q29" s="159"/>
      <c r="R29" s="159"/>
      <c r="S29" s="159"/>
      <c r="T29" s="160"/>
      <c r="U29" s="158"/>
      <c r="V29" s="161"/>
      <c r="W29" s="159"/>
      <c r="X29" s="159"/>
      <c r="Y29" s="159"/>
      <c r="Z29" s="159"/>
      <c r="AA29" s="159"/>
      <c r="AB29" s="162"/>
      <c r="AC29" s="163"/>
    </row>
    <row r="30" spans="1:29" ht="13.5">
      <c r="A30" s="158"/>
      <c r="B30" s="159"/>
      <c r="C30" s="159"/>
      <c r="D30" s="159"/>
      <c r="E30" s="160"/>
      <c r="F30" s="158"/>
      <c r="G30" s="159"/>
      <c r="H30" s="159"/>
      <c r="I30" s="159"/>
      <c r="J30" s="159"/>
      <c r="K30" s="160"/>
      <c r="L30" s="158"/>
      <c r="M30" s="159"/>
      <c r="N30" s="159"/>
      <c r="O30" s="159"/>
      <c r="P30" s="159"/>
      <c r="Q30" s="159"/>
      <c r="R30" s="159"/>
      <c r="S30" s="159"/>
      <c r="T30" s="160"/>
      <c r="U30" s="158"/>
      <c r="V30" s="161"/>
      <c r="W30" s="159"/>
      <c r="X30" s="159"/>
      <c r="Y30" s="159"/>
      <c r="Z30" s="159"/>
      <c r="AA30" s="159"/>
      <c r="AB30" s="162"/>
      <c r="AC30" s="163"/>
    </row>
    <row r="31" spans="1:29" ht="13.5">
      <c r="A31" s="158"/>
      <c r="B31" s="159"/>
      <c r="C31" s="159"/>
      <c r="D31" s="159"/>
      <c r="E31" s="160"/>
      <c r="F31" s="158"/>
      <c r="G31" s="159"/>
      <c r="H31" s="159"/>
      <c r="I31" s="159"/>
      <c r="J31" s="159"/>
      <c r="K31" s="160"/>
      <c r="L31" s="158"/>
      <c r="M31" s="159"/>
      <c r="N31" s="159"/>
      <c r="O31" s="159"/>
      <c r="P31" s="159"/>
      <c r="Q31" s="159"/>
      <c r="R31" s="159"/>
      <c r="S31" s="159"/>
      <c r="T31" s="160"/>
      <c r="U31" s="158"/>
      <c r="V31" s="161"/>
      <c r="W31" s="159"/>
      <c r="X31" s="159"/>
      <c r="Y31" s="159"/>
      <c r="Z31" s="159"/>
      <c r="AA31" s="159"/>
      <c r="AB31" s="162"/>
      <c r="AC31" s="163"/>
    </row>
    <row r="32" spans="1:29" ht="13.5">
      <c r="A32" s="158"/>
      <c r="B32" s="159"/>
      <c r="C32" s="159"/>
      <c r="D32" s="159"/>
      <c r="E32" s="160"/>
      <c r="F32" s="158"/>
      <c r="G32" s="159"/>
      <c r="H32" s="159"/>
      <c r="I32" s="159"/>
      <c r="J32" s="159"/>
      <c r="K32" s="160"/>
      <c r="L32" s="158"/>
      <c r="M32" s="159"/>
      <c r="N32" s="159"/>
      <c r="O32" s="159"/>
      <c r="P32" s="159"/>
      <c r="Q32" s="159"/>
      <c r="R32" s="159"/>
      <c r="S32" s="159"/>
      <c r="T32" s="160"/>
      <c r="U32" s="158"/>
      <c r="V32" s="161"/>
      <c r="W32" s="159"/>
      <c r="X32" s="159"/>
      <c r="Y32" s="159"/>
      <c r="Z32" s="159"/>
      <c r="AA32" s="159"/>
      <c r="AB32" s="162"/>
      <c r="AC32" s="163"/>
    </row>
    <row r="33" spans="1:29" ht="13.5">
      <c r="A33" s="158"/>
      <c r="B33" s="159"/>
      <c r="C33" s="159"/>
      <c r="D33" s="159"/>
      <c r="E33" s="160"/>
      <c r="F33" s="158"/>
      <c r="G33" s="159"/>
      <c r="H33" s="159"/>
      <c r="I33" s="159"/>
      <c r="J33" s="159"/>
      <c r="K33" s="160"/>
      <c r="L33" s="158"/>
      <c r="M33" s="159"/>
      <c r="N33" s="159"/>
      <c r="O33" s="159"/>
      <c r="P33" s="159"/>
      <c r="Q33" s="159"/>
      <c r="R33" s="159"/>
      <c r="S33" s="159"/>
      <c r="T33" s="160"/>
      <c r="U33" s="158"/>
      <c r="V33" s="161"/>
      <c r="W33" s="159"/>
      <c r="X33" s="159"/>
      <c r="Y33" s="159"/>
      <c r="Z33" s="159"/>
      <c r="AA33" s="159"/>
      <c r="AB33" s="162"/>
      <c r="AC33" s="163"/>
    </row>
    <row r="34" spans="1:29" ht="13.5">
      <c r="A34" s="158"/>
      <c r="B34" s="159"/>
      <c r="C34" s="159"/>
      <c r="D34" s="159"/>
      <c r="E34" s="160"/>
      <c r="F34" s="158"/>
      <c r="G34" s="159"/>
      <c r="H34" s="159"/>
      <c r="I34" s="159"/>
      <c r="J34" s="159"/>
      <c r="K34" s="160"/>
      <c r="L34" s="158"/>
      <c r="M34" s="159"/>
      <c r="N34" s="159"/>
      <c r="O34" s="159"/>
      <c r="P34" s="159"/>
      <c r="Q34" s="159"/>
      <c r="R34" s="159"/>
      <c r="S34" s="159"/>
      <c r="T34" s="160"/>
      <c r="U34" s="158"/>
      <c r="V34" s="161"/>
      <c r="W34" s="159"/>
      <c r="X34" s="159"/>
      <c r="Y34" s="159"/>
      <c r="Z34" s="159"/>
      <c r="AA34" s="159"/>
      <c r="AB34" s="162"/>
      <c r="AC34" s="163"/>
    </row>
    <row r="35" spans="1:29" ht="13.5">
      <c r="A35" s="158"/>
      <c r="B35" s="159"/>
      <c r="C35" s="159"/>
      <c r="D35" s="159"/>
      <c r="E35" s="160"/>
      <c r="F35" s="158"/>
      <c r="G35" s="159"/>
      <c r="H35" s="159"/>
      <c r="I35" s="159"/>
      <c r="J35" s="159"/>
      <c r="K35" s="160"/>
      <c r="L35" s="158"/>
      <c r="M35" s="159"/>
      <c r="N35" s="159"/>
      <c r="O35" s="159"/>
      <c r="P35" s="159"/>
      <c r="Q35" s="159"/>
      <c r="R35" s="159"/>
      <c r="S35" s="159"/>
      <c r="T35" s="160"/>
      <c r="U35" s="158"/>
      <c r="V35" s="161"/>
      <c r="W35" s="159"/>
      <c r="X35" s="159"/>
      <c r="Y35" s="159"/>
      <c r="Z35" s="159"/>
      <c r="AA35" s="159"/>
      <c r="AB35" s="162"/>
      <c r="AC35" s="163"/>
    </row>
    <row r="36" spans="1:29" ht="13.5">
      <c r="A36" s="158"/>
      <c r="B36" s="159"/>
      <c r="C36" s="159"/>
      <c r="D36" s="159"/>
      <c r="E36" s="160"/>
      <c r="F36" s="158"/>
      <c r="G36" s="159"/>
      <c r="H36" s="159"/>
      <c r="I36" s="159"/>
      <c r="J36" s="159"/>
      <c r="K36" s="160"/>
      <c r="L36" s="158"/>
      <c r="M36" s="159"/>
      <c r="N36" s="159"/>
      <c r="O36" s="159"/>
      <c r="P36" s="159"/>
      <c r="Q36" s="159"/>
      <c r="R36" s="159"/>
      <c r="S36" s="159"/>
      <c r="T36" s="160"/>
      <c r="U36" s="158"/>
      <c r="V36" s="161"/>
      <c r="W36" s="159"/>
      <c r="X36" s="159"/>
      <c r="Y36" s="159"/>
      <c r="Z36" s="159"/>
      <c r="AA36" s="159"/>
      <c r="AB36" s="162"/>
      <c r="AC36" s="163"/>
    </row>
    <row r="37" spans="1:29" ht="13.5">
      <c r="A37" s="158"/>
      <c r="B37" s="159"/>
      <c r="C37" s="159"/>
      <c r="D37" s="159"/>
      <c r="E37" s="160"/>
      <c r="F37" s="158"/>
      <c r="G37" s="159"/>
      <c r="H37" s="159"/>
      <c r="I37" s="159"/>
      <c r="J37" s="159"/>
      <c r="K37" s="160"/>
      <c r="L37" s="158"/>
      <c r="M37" s="159"/>
      <c r="N37" s="159"/>
      <c r="O37" s="159"/>
      <c r="P37" s="159"/>
      <c r="Q37" s="159"/>
      <c r="R37" s="159"/>
      <c r="S37" s="159"/>
      <c r="T37" s="160"/>
      <c r="U37" s="158"/>
      <c r="V37" s="161"/>
      <c r="W37" s="159"/>
      <c r="X37" s="159"/>
      <c r="Y37" s="159"/>
      <c r="Z37" s="159"/>
      <c r="AA37" s="159"/>
      <c r="AB37" s="162"/>
      <c r="AC37" s="163"/>
    </row>
    <row r="38" spans="1:29" ht="13.5">
      <c r="A38" s="158"/>
      <c r="B38" s="159"/>
      <c r="C38" s="159"/>
      <c r="D38" s="159"/>
      <c r="E38" s="160"/>
      <c r="F38" s="158"/>
      <c r="G38" s="159"/>
      <c r="H38" s="159"/>
      <c r="I38" s="159"/>
      <c r="J38" s="159"/>
      <c r="K38" s="160"/>
      <c r="L38" s="158"/>
      <c r="M38" s="159"/>
      <c r="N38" s="159"/>
      <c r="O38" s="159"/>
      <c r="P38" s="159"/>
      <c r="Q38" s="159"/>
      <c r="R38" s="159"/>
      <c r="S38" s="159"/>
      <c r="T38" s="160"/>
      <c r="U38" s="158"/>
      <c r="V38" s="161"/>
      <c r="W38" s="159"/>
      <c r="X38" s="159"/>
      <c r="Y38" s="159"/>
      <c r="Z38" s="159"/>
      <c r="AA38" s="159"/>
      <c r="AB38" s="162"/>
      <c r="AC38" s="163"/>
    </row>
    <row r="39" spans="1:29" ht="13.5">
      <c r="A39" s="158"/>
      <c r="B39" s="159"/>
      <c r="C39" s="159"/>
      <c r="D39" s="159"/>
      <c r="E39" s="160"/>
      <c r="F39" s="158"/>
      <c r="G39" s="159"/>
      <c r="H39" s="159"/>
      <c r="I39" s="159"/>
      <c r="J39" s="159"/>
      <c r="K39" s="160"/>
      <c r="L39" s="158"/>
      <c r="M39" s="159"/>
      <c r="N39" s="159"/>
      <c r="O39" s="159"/>
      <c r="P39" s="159"/>
      <c r="Q39" s="159"/>
      <c r="R39" s="159"/>
      <c r="S39" s="159"/>
      <c r="T39" s="160"/>
      <c r="U39" s="158"/>
      <c r="V39" s="161"/>
      <c r="W39" s="159"/>
      <c r="X39" s="159"/>
      <c r="Y39" s="159"/>
      <c r="Z39" s="159"/>
      <c r="AA39" s="159"/>
      <c r="AB39" s="162"/>
      <c r="AC39" s="163"/>
    </row>
    <row r="40" spans="1:29" ht="13.5">
      <c r="A40" s="158"/>
      <c r="B40" s="159"/>
      <c r="C40" s="159"/>
      <c r="D40" s="159"/>
      <c r="E40" s="160"/>
      <c r="F40" s="158"/>
      <c r="G40" s="159"/>
      <c r="H40" s="159"/>
      <c r="I40" s="159"/>
      <c r="J40" s="159"/>
      <c r="K40" s="160"/>
      <c r="L40" s="158"/>
      <c r="M40" s="159"/>
      <c r="N40" s="159"/>
      <c r="O40" s="159"/>
      <c r="P40" s="159"/>
      <c r="Q40" s="159"/>
      <c r="R40" s="159"/>
      <c r="S40" s="159"/>
      <c r="T40" s="160"/>
      <c r="U40" s="158"/>
      <c r="V40" s="161"/>
      <c r="W40" s="159"/>
      <c r="X40" s="159"/>
      <c r="Y40" s="159"/>
      <c r="Z40" s="159"/>
      <c r="AA40" s="159"/>
      <c r="AB40" s="162"/>
      <c r="AC40" s="163"/>
    </row>
    <row r="41" spans="1:29" ht="13.5">
      <c r="A41" s="158"/>
      <c r="B41" s="159"/>
      <c r="C41" s="159"/>
      <c r="D41" s="159"/>
      <c r="E41" s="160"/>
      <c r="F41" s="158"/>
      <c r="G41" s="159"/>
      <c r="H41" s="159"/>
      <c r="I41" s="159"/>
      <c r="J41" s="159"/>
      <c r="K41" s="160"/>
      <c r="L41" s="158"/>
      <c r="M41" s="159"/>
      <c r="N41" s="159"/>
      <c r="O41" s="159"/>
      <c r="P41" s="159"/>
      <c r="Q41" s="159"/>
      <c r="R41" s="159"/>
      <c r="S41" s="159"/>
      <c r="T41" s="160"/>
      <c r="U41" s="158"/>
      <c r="V41" s="161"/>
      <c r="W41" s="159"/>
      <c r="X41" s="159"/>
      <c r="Y41" s="159"/>
      <c r="Z41" s="159"/>
      <c r="AA41" s="159"/>
      <c r="AB41" s="162"/>
      <c r="AC41" s="163"/>
    </row>
    <row r="42" spans="1:29" ht="13.5">
      <c r="A42" s="158"/>
      <c r="B42" s="159"/>
      <c r="C42" s="159"/>
      <c r="D42" s="159"/>
      <c r="E42" s="160"/>
      <c r="F42" s="158"/>
      <c r="G42" s="159"/>
      <c r="H42" s="159"/>
      <c r="I42" s="159"/>
      <c r="J42" s="159"/>
      <c r="K42" s="160"/>
      <c r="L42" s="158"/>
      <c r="M42" s="159"/>
      <c r="N42" s="159"/>
      <c r="O42" s="159"/>
      <c r="P42" s="159"/>
      <c r="Q42" s="159"/>
      <c r="R42" s="159"/>
      <c r="S42" s="159"/>
      <c r="T42" s="160"/>
      <c r="U42" s="158"/>
      <c r="V42" s="161"/>
      <c r="W42" s="159"/>
      <c r="X42" s="159"/>
      <c r="Y42" s="159"/>
      <c r="Z42" s="159"/>
      <c r="AA42" s="159"/>
      <c r="AB42" s="162"/>
      <c r="AC42" s="163"/>
    </row>
    <row r="43" spans="1:29" ht="13.5">
      <c r="A43" s="158"/>
      <c r="B43" s="159"/>
      <c r="C43" s="159"/>
      <c r="D43" s="159"/>
      <c r="E43" s="160"/>
      <c r="F43" s="158"/>
      <c r="G43" s="159"/>
      <c r="H43" s="159"/>
      <c r="I43" s="159"/>
      <c r="J43" s="159"/>
      <c r="K43" s="160"/>
      <c r="L43" s="158"/>
      <c r="M43" s="159"/>
      <c r="N43" s="159"/>
      <c r="O43" s="159"/>
      <c r="P43" s="159"/>
      <c r="Q43" s="159"/>
      <c r="R43" s="159"/>
      <c r="S43" s="159"/>
      <c r="T43" s="160"/>
      <c r="U43" s="158"/>
      <c r="V43" s="161"/>
      <c r="W43" s="159"/>
      <c r="X43" s="159"/>
      <c r="Y43" s="159"/>
      <c r="Z43" s="159"/>
      <c r="AA43" s="159"/>
      <c r="AB43" s="162"/>
      <c r="AC43" s="163"/>
    </row>
    <row r="44" spans="1:29" ht="13.5">
      <c r="A44" s="158"/>
      <c r="B44" s="159"/>
      <c r="C44" s="159"/>
      <c r="D44" s="159"/>
      <c r="E44" s="160"/>
      <c r="F44" s="158"/>
      <c r="G44" s="159"/>
      <c r="H44" s="159"/>
      <c r="I44" s="159"/>
      <c r="J44" s="159"/>
      <c r="K44" s="160"/>
      <c r="L44" s="158"/>
      <c r="M44" s="159"/>
      <c r="N44" s="159"/>
      <c r="O44" s="159"/>
      <c r="P44" s="159"/>
      <c r="Q44" s="159"/>
      <c r="R44" s="159"/>
      <c r="S44" s="159"/>
      <c r="T44" s="160"/>
      <c r="U44" s="158"/>
      <c r="V44" s="161"/>
      <c r="W44" s="159"/>
      <c r="X44" s="159"/>
      <c r="Y44" s="159"/>
      <c r="Z44" s="159"/>
      <c r="AA44" s="159"/>
      <c r="AB44" s="162"/>
      <c r="AC44" s="163"/>
    </row>
    <row r="45" spans="1:29" ht="13.5">
      <c r="A45" s="158"/>
      <c r="B45" s="159"/>
      <c r="C45" s="159"/>
      <c r="D45" s="159"/>
      <c r="E45" s="160"/>
      <c r="F45" s="158"/>
      <c r="G45" s="159"/>
      <c r="H45" s="159"/>
      <c r="I45" s="159"/>
      <c r="J45" s="159"/>
      <c r="K45" s="160"/>
      <c r="L45" s="158"/>
      <c r="M45" s="159"/>
      <c r="N45" s="159"/>
      <c r="O45" s="159"/>
      <c r="P45" s="159"/>
      <c r="Q45" s="159"/>
      <c r="R45" s="159"/>
      <c r="S45" s="159"/>
      <c r="T45" s="160"/>
      <c r="U45" s="158"/>
      <c r="V45" s="161"/>
      <c r="W45" s="159"/>
      <c r="X45" s="159"/>
      <c r="Y45" s="159"/>
      <c r="Z45" s="159"/>
      <c r="AA45" s="159"/>
      <c r="AB45" s="162"/>
      <c r="AC45" s="163"/>
    </row>
    <row r="46" spans="1:29" ht="13.5">
      <c r="A46" s="158"/>
      <c r="B46" s="159"/>
      <c r="C46" s="159"/>
      <c r="D46" s="159"/>
      <c r="E46" s="160"/>
      <c r="F46" s="158"/>
      <c r="G46" s="159"/>
      <c r="H46" s="159"/>
      <c r="I46" s="159"/>
      <c r="J46" s="159"/>
      <c r="K46" s="160"/>
      <c r="L46" s="158"/>
      <c r="M46" s="159"/>
      <c r="N46" s="159"/>
      <c r="O46" s="159"/>
      <c r="P46" s="159"/>
      <c r="Q46" s="159"/>
      <c r="R46" s="159"/>
      <c r="S46" s="159"/>
      <c r="T46" s="160"/>
      <c r="U46" s="158"/>
      <c r="V46" s="161"/>
      <c r="W46" s="159"/>
      <c r="X46" s="159"/>
      <c r="Y46" s="159"/>
      <c r="Z46" s="159"/>
      <c r="AA46" s="159"/>
      <c r="AB46" s="162"/>
      <c r="AC46" s="163"/>
    </row>
    <row r="47" spans="1:29" ht="13.5">
      <c r="A47" s="158"/>
      <c r="B47" s="159"/>
      <c r="C47" s="159"/>
      <c r="D47" s="159"/>
      <c r="E47" s="160"/>
      <c r="F47" s="158"/>
      <c r="G47" s="159"/>
      <c r="H47" s="159"/>
      <c r="I47" s="159"/>
      <c r="J47" s="159"/>
      <c r="K47" s="160"/>
      <c r="L47" s="158"/>
      <c r="M47" s="159"/>
      <c r="N47" s="159"/>
      <c r="O47" s="159"/>
      <c r="P47" s="159"/>
      <c r="Q47" s="159"/>
      <c r="R47" s="159"/>
      <c r="S47" s="159"/>
      <c r="T47" s="160"/>
      <c r="U47" s="158"/>
      <c r="V47" s="161"/>
      <c r="W47" s="159"/>
      <c r="X47" s="159"/>
      <c r="Y47" s="159"/>
      <c r="Z47" s="159"/>
      <c r="AA47" s="159"/>
      <c r="AB47" s="162"/>
      <c r="AC47" s="163"/>
    </row>
    <row r="48" spans="1:29" ht="13.5">
      <c r="A48" s="158"/>
      <c r="B48" s="159"/>
      <c r="C48" s="159"/>
      <c r="D48" s="159"/>
      <c r="E48" s="160"/>
      <c r="F48" s="158"/>
      <c r="G48" s="159"/>
      <c r="H48" s="159"/>
      <c r="I48" s="159"/>
      <c r="J48" s="159"/>
      <c r="K48" s="160"/>
      <c r="L48" s="158"/>
      <c r="M48" s="159"/>
      <c r="N48" s="159"/>
      <c r="O48" s="159"/>
      <c r="P48" s="159"/>
      <c r="Q48" s="159"/>
      <c r="R48" s="159"/>
      <c r="S48" s="159"/>
      <c r="T48" s="160"/>
      <c r="U48" s="158"/>
      <c r="V48" s="161"/>
      <c r="W48" s="159"/>
      <c r="X48" s="159"/>
      <c r="Y48" s="159"/>
      <c r="Z48" s="159"/>
      <c r="AA48" s="159"/>
      <c r="AB48" s="162"/>
      <c r="AC48" s="163"/>
    </row>
    <row r="49" spans="1:29" ht="15" thickBot="1">
      <c r="A49" s="164"/>
      <c r="B49" s="165"/>
      <c r="C49" s="165"/>
      <c r="D49" s="165"/>
      <c r="E49" s="166"/>
      <c r="F49" s="164"/>
      <c r="G49" s="165"/>
      <c r="H49" s="165"/>
      <c r="I49" s="165"/>
      <c r="J49" s="165"/>
      <c r="K49" s="166"/>
      <c r="L49" s="167"/>
      <c r="M49" s="168"/>
      <c r="N49" s="168"/>
      <c r="O49" s="168"/>
      <c r="P49" s="168"/>
      <c r="Q49" s="168"/>
      <c r="R49" s="168"/>
      <c r="S49" s="168"/>
      <c r="T49" s="169"/>
      <c r="U49" s="167"/>
      <c r="V49" s="170"/>
      <c r="W49" s="168"/>
      <c r="X49" s="168"/>
      <c r="Y49" s="168"/>
      <c r="Z49" s="168"/>
      <c r="AA49" s="168"/>
      <c r="AB49" s="171"/>
      <c r="AC49" s="172"/>
    </row>
    <row r="50" spans="1:29" ht="15" thickBot="1">
      <c r="A50" s="419" t="s">
        <v>5</v>
      </c>
      <c r="B50" s="420"/>
      <c r="C50" s="421"/>
      <c r="D50" s="4">
        <f>SUM(D3:D49)</f>
        <v>0</v>
      </c>
      <c r="E50" s="5">
        <f>SUM(E3:E49)</f>
        <v>0</v>
      </c>
      <c r="F50" s="419" t="s">
        <v>10</v>
      </c>
      <c r="G50" s="420"/>
      <c r="H50" s="421"/>
      <c r="I50" s="4">
        <f aca="true" t="shared" si="0" ref="I50:AA50">SUM(I3:I49)</f>
        <v>0</v>
      </c>
      <c r="J50" s="4">
        <f t="shared" si="0"/>
        <v>0</v>
      </c>
      <c r="K50" s="5">
        <f t="shared" si="0"/>
        <v>0</v>
      </c>
      <c r="L50" s="21">
        <f t="shared" si="0"/>
        <v>0</v>
      </c>
      <c r="M50" s="5">
        <f t="shared" si="0"/>
        <v>0</v>
      </c>
      <c r="N50" s="5">
        <f t="shared" si="0"/>
        <v>0</v>
      </c>
      <c r="O50" s="5">
        <f t="shared" si="0"/>
        <v>0</v>
      </c>
      <c r="P50" s="5">
        <f t="shared" si="0"/>
        <v>0</v>
      </c>
      <c r="Q50" s="5">
        <f t="shared" si="0"/>
        <v>0</v>
      </c>
      <c r="R50" s="5">
        <f t="shared" si="0"/>
        <v>0</v>
      </c>
      <c r="S50" s="5">
        <f t="shared" si="0"/>
        <v>0</v>
      </c>
      <c r="T50" s="5">
        <f t="shared" si="0"/>
        <v>0</v>
      </c>
      <c r="U50" s="7">
        <f t="shared" si="0"/>
        <v>0</v>
      </c>
      <c r="V50" s="20">
        <f t="shared" si="0"/>
        <v>0</v>
      </c>
      <c r="W50" s="5">
        <f t="shared" si="0"/>
        <v>0</v>
      </c>
      <c r="X50" s="5">
        <f t="shared" si="0"/>
        <v>0</v>
      </c>
      <c r="Y50" s="5">
        <f t="shared" si="0"/>
        <v>0</v>
      </c>
      <c r="Z50" s="5">
        <f t="shared" si="0"/>
        <v>0</v>
      </c>
      <c r="AA50" s="5">
        <f t="shared" si="0"/>
        <v>0</v>
      </c>
      <c r="AB50" s="58"/>
      <c r="AC50" s="59"/>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orientation="portrait" paperSize="9" scale="99"/>
  <headerFooter alignWithMargins="0">
    <oddFooter>&amp;L&amp;9©catalystforgrowth.com.au 2012&amp;R&amp;9www.catalystforgrowth.com.au</oddFooter>
  </headerFooter>
  <colBreaks count="4" manualBreakCount="4">
    <brk id="5" max="65535" man="1"/>
    <brk id="11" max="49" man="1"/>
    <brk id="20" max="65535" man="1"/>
    <brk id="2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Campbell</dc:creator>
  <cp:keywords/>
  <dc:description/>
  <cp:lastModifiedBy>Julian Campbell</cp:lastModifiedBy>
  <cp:lastPrinted>2012-02-21T22:26:30Z</cp:lastPrinted>
  <dcterms:created xsi:type="dcterms:W3CDTF">2011-04-15T04:09:43Z</dcterms:created>
  <dcterms:modified xsi:type="dcterms:W3CDTF">2013-08-02T04:55:15Z</dcterms:modified>
  <cp:category/>
  <cp:version/>
  <cp:contentType/>
  <cp:contentStatus/>
</cp:coreProperties>
</file>